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УСОиА\Недоруба\Трансляция 2025\Кубань\_Раскрытие информации по Кубани\2025 Полезный отпуск\Октябрь\"/>
    </mc:Choice>
  </mc:AlternateContent>
  <xr:revisionPtr revIDLastSave="0" documentId="13_ncr:1_{A93E1DB7-9C5E-482B-801A-EFC3600EC5D1}" xr6:coauthVersionLast="36" xr6:coauthVersionMax="36" xr10:uidLastSave="{00000000-0000-0000-0000-000000000000}"/>
  <bookViews>
    <workbookView xWindow="0" yWindow="0" windowWidth="38700" windowHeight="12225" xr2:uid="{F3E028B7-1205-40B4-8AEC-E83F9EEFB5F3}"/>
  </bookViews>
  <sheets>
    <sheet name="октябрь 2025" sheetId="6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'октябрь 2025'!$A$10:$M$54</definedName>
    <definedName name="Дата_Печати" localSheetId="0">#REF!</definedName>
    <definedName name="Дата_Печати">#REF!</definedName>
    <definedName name="ДолжИсп" localSheetId="0">#REF!</definedName>
    <definedName name="ДолжИсп">#REF!</definedName>
    <definedName name="ДолжРук" localSheetId="0">#REF!</definedName>
    <definedName name="ДолжРук">#REF!</definedName>
    <definedName name="Мес" localSheetId="0">#REF!</definedName>
    <definedName name="Мес">#REF!</definedName>
    <definedName name="МОЩНОСТЬТАРИФ">[1]ДопВН!$B$2</definedName>
    <definedName name="Наименование" localSheetId="0">#REF!</definedName>
    <definedName name="Наименование">#REF!</definedName>
    <definedName name="_xlnm.Print_Area" localSheetId="0">'октябрь 2025'!$A$1:$M$58</definedName>
    <definedName name="СТАВКАНП">[1]ДопВН!$B$4</definedName>
    <definedName name="ФиоИсп" localSheetId="0">#REF!</definedName>
    <definedName name="ФиоИсп">#REF!</definedName>
    <definedName name="ФиоРук" localSheetId="0">#REF!</definedName>
    <definedName name="ФиоРук">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6" l="1"/>
  <c r="L42" i="6"/>
  <c r="K42" i="6"/>
  <c r="J42" i="6"/>
  <c r="H42" i="6"/>
  <c r="G42" i="6"/>
  <c r="F42" i="6"/>
  <c r="E42" i="6"/>
  <c r="M41" i="6"/>
  <c r="L41" i="6"/>
  <c r="K41" i="6"/>
  <c r="J41" i="6"/>
  <c r="H41" i="6"/>
  <c r="G41" i="6"/>
  <c r="F41" i="6"/>
  <c r="E41" i="6"/>
  <c r="M40" i="6"/>
  <c r="L40" i="6"/>
  <c r="K40" i="6"/>
  <c r="J40" i="6"/>
  <c r="H40" i="6"/>
  <c r="G40" i="6"/>
  <c r="F40" i="6"/>
  <c r="E40" i="6"/>
  <c r="M38" i="6"/>
  <c r="L38" i="6"/>
  <c r="K38" i="6"/>
  <c r="J38" i="6"/>
  <c r="H38" i="6"/>
  <c r="G38" i="6"/>
  <c r="F38" i="6"/>
  <c r="E38" i="6"/>
  <c r="M37" i="6"/>
  <c r="L37" i="6"/>
  <c r="K37" i="6"/>
  <c r="J37" i="6"/>
  <c r="H37" i="6"/>
  <c r="G37" i="6"/>
  <c r="F37" i="6"/>
  <c r="E37" i="6"/>
  <c r="M36" i="6"/>
  <c r="L36" i="6"/>
  <c r="K36" i="6"/>
  <c r="J36" i="6"/>
  <c r="H36" i="6"/>
  <c r="G36" i="6"/>
  <c r="F36" i="6"/>
  <c r="E36" i="6"/>
  <c r="M34" i="6"/>
  <c r="L34" i="6"/>
  <c r="K34" i="6"/>
  <c r="J34" i="6"/>
  <c r="H34" i="6"/>
  <c r="G34" i="6"/>
  <c r="F34" i="6"/>
  <c r="E34" i="6"/>
  <c r="M33" i="6"/>
  <c r="L33" i="6"/>
  <c r="K33" i="6"/>
  <c r="J33" i="6"/>
  <c r="H33" i="6"/>
  <c r="G33" i="6"/>
  <c r="F33" i="6"/>
  <c r="E33" i="6"/>
  <c r="M32" i="6"/>
  <c r="L32" i="6"/>
  <c r="K32" i="6"/>
  <c r="J32" i="6"/>
  <c r="H32" i="6"/>
  <c r="G32" i="6"/>
  <c r="F32" i="6"/>
  <c r="E32" i="6"/>
  <c r="M30" i="6"/>
  <c r="L30" i="6"/>
  <c r="K30" i="6"/>
  <c r="J30" i="6"/>
  <c r="H30" i="6"/>
  <c r="G30" i="6"/>
  <c r="F30" i="6"/>
  <c r="E30" i="6"/>
  <c r="M29" i="6"/>
  <c r="L29" i="6"/>
  <c r="K29" i="6"/>
  <c r="J29" i="6"/>
  <c r="H29" i="6"/>
  <c r="G29" i="6"/>
  <c r="F29" i="6"/>
  <c r="E29" i="6"/>
  <c r="M28" i="6"/>
  <c r="L28" i="6"/>
  <c r="K28" i="6"/>
  <c r="J28" i="6"/>
  <c r="H28" i="6"/>
  <c r="G28" i="6"/>
  <c r="F28" i="6"/>
  <c r="E28" i="6"/>
  <c r="M26" i="6"/>
  <c r="L26" i="6"/>
  <c r="K26" i="6"/>
  <c r="J26" i="6"/>
  <c r="H26" i="6"/>
  <c r="G26" i="6"/>
  <c r="F26" i="6"/>
  <c r="E26" i="6"/>
  <c r="M25" i="6"/>
  <c r="L25" i="6"/>
  <c r="K25" i="6"/>
  <c r="J25" i="6"/>
  <c r="H25" i="6"/>
  <c r="G25" i="6"/>
  <c r="F25" i="6"/>
  <c r="E25" i="6"/>
  <c r="M24" i="6"/>
  <c r="L24" i="6"/>
  <c r="K24" i="6"/>
  <c r="J24" i="6"/>
  <c r="H24" i="6"/>
  <c r="G24" i="6"/>
  <c r="F24" i="6"/>
  <c r="E24" i="6"/>
  <c r="M22" i="6"/>
  <c r="L22" i="6"/>
  <c r="K22" i="6"/>
  <c r="J22" i="6"/>
  <c r="H22" i="6"/>
  <c r="G22" i="6"/>
  <c r="F22" i="6"/>
  <c r="E22" i="6"/>
  <c r="M21" i="6"/>
  <c r="L21" i="6"/>
  <c r="K21" i="6"/>
  <c r="J21" i="6"/>
  <c r="H21" i="6"/>
  <c r="G21" i="6"/>
  <c r="F21" i="6"/>
  <c r="E21" i="6"/>
  <c r="M20" i="6"/>
  <c r="L20" i="6"/>
  <c r="K20" i="6"/>
  <c r="J20" i="6"/>
  <c r="H20" i="6"/>
  <c r="G20" i="6"/>
  <c r="F20" i="6"/>
  <c r="E20" i="6"/>
  <c r="M18" i="6"/>
  <c r="L18" i="6"/>
  <c r="K18" i="6"/>
  <c r="J18" i="6"/>
  <c r="H18" i="6"/>
  <c r="G18" i="6"/>
  <c r="F18" i="6"/>
  <c r="E18" i="6"/>
  <c r="M17" i="6"/>
  <c r="L17" i="6"/>
  <c r="K17" i="6"/>
  <c r="J17" i="6"/>
  <c r="H17" i="6"/>
  <c r="G17" i="6"/>
  <c r="F17" i="6"/>
  <c r="E17" i="6"/>
  <c r="M16" i="6"/>
  <c r="L16" i="6"/>
  <c r="K16" i="6"/>
  <c r="J16" i="6"/>
  <c r="H16" i="6"/>
  <c r="G16" i="6"/>
  <c r="F16" i="6"/>
  <c r="E16" i="6"/>
  <c r="E12" i="6"/>
  <c r="E13" i="6"/>
  <c r="E14" i="6"/>
  <c r="E11" i="6"/>
  <c r="F12" i="6"/>
  <c r="F13" i="6"/>
  <c r="F14" i="6"/>
  <c r="F11" i="6"/>
  <c r="G12" i="6"/>
  <c r="G13" i="6"/>
  <c r="G14" i="6"/>
  <c r="G11" i="6"/>
  <c r="H12" i="6"/>
  <c r="H13" i="6"/>
  <c r="H14" i="6"/>
  <c r="H11" i="6"/>
  <c r="D11" i="6"/>
  <c r="O12" i="6"/>
  <c r="J12" i="6"/>
  <c r="J13" i="6"/>
  <c r="J14" i="6"/>
  <c r="J11" i="6"/>
  <c r="K12" i="6"/>
  <c r="K13" i="6"/>
  <c r="K14" i="6"/>
  <c r="K11" i="6"/>
  <c r="L12" i="6"/>
  <c r="L13" i="6"/>
  <c r="L14" i="6"/>
  <c r="L11" i="6"/>
  <c r="M12" i="6"/>
  <c r="M13" i="6"/>
  <c r="M14" i="6"/>
  <c r="M11" i="6"/>
  <c r="I11" i="6"/>
  <c r="O9" i="6"/>
  <c r="O8" i="6"/>
  <c r="N2" i="6"/>
  <c r="I54" i="6"/>
  <c r="I53" i="6"/>
  <c r="I52" i="6"/>
  <c r="I50" i="6"/>
  <c r="I49" i="6"/>
  <c r="I48" i="6"/>
  <c r="I46" i="6"/>
  <c r="I45" i="6"/>
  <c r="I44" i="6"/>
  <c r="J15" i="6"/>
  <c r="J19" i="6"/>
  <c r="I24" i="6"/>
  <c r="I28" i="6"/>
  <c r="J31" i="6"/>
  <c r="J35" i="6"/>
  <c r="I40" i="6"/>
  <c r="K39" i="6"/>
  <c r="L39" i="6"/>
  <c r="M39" i="6"/>
  <c r="I41" i="6"/>
  <c r="I42" i="6"/>
  <c r="I37" i="6"/>
  <c r="I38" i="6"/>
  <c r="K35" i="6"/>
  <c r="L35" i="6"/>
  <c r="M35" i="6"/>
  <c r="I33" i="6"/>
  <c r="I34" i="6"/>
  <c r="K31" i="6"/>
  <c r="L31" i="6"/>
  <c r="M31" i="6"/>
  <c r="K27" i="6"/>
  <c r="L27" i="6"/>
  <c r="M27" i="6"/>
  <c r="I29" i="6"/>
  <c r="I30" i="6"/>
  <c r="I25" i="6"/>
  <c r="I26" i="6"/>
  <c r="K23" i="6"/>
  <c r="L23" i="6"/>
  <c r="M23" i="6"/>
  <c r="I21" i="6"/>
  <c r="I22" i="6"/>
  <c r="K19" i="6"/>
  <c r="L19" i="6"/>
  <c r="M19" i="6"/>
  <c r="I18" i="6"/>
  <c r="D50" i="6"/>
  <c r="D49" i="6"/>
  <c r="D48" i="6"/>
  <c r="M47" i="6"/>
  <c r="L47" i="6"/>
  <c r="K47" i="6"/>
  <c r="J47" i="6"/>
  <c r="I47" i="6"/>
  <c r="H47" i="6"/>
  <c r="G47" i="6"/>
  <c r="F47" i="6"/>
  <c r="E47" i="6"/>
  <c r="D46" i="6"/>
  <c r="D45" i="6"/>
  <c r="D44" i="6"/>
  <c r="M43" i="6"/>
  <c r="L43" i="6"/>
  <c r="K43" i="6"/>
  <c r="J43" i="6"/>
  <c r="I43" i="6"/>
  <c r="H43" i="6"/>
  <c r="G43" i="6"/>
  <c r="F43" i="6"/>
  <c r="E43" i="6"/>
  <c r="I19" i="6"/>
  <c r="I35" i="6"/>
  <c r="I13" i="6"/>
  <c r="I31" i="6"/>
  <c r="K15" i="6"/>
  <c r="L15" i="6"/>
  <c r="M15" i="6"/>
  <c r="I14" i="6"/>
  <c r="I20" i="6"/>
  <c r="I32" i="6"/>
  <c r="I16" i="6"/>
  <c r="I36" i="6"/>
  <c r="I17" i="6"/>
  <c r="J39" i="6"/>
  <c r="I39" i="6"/>
  <c r="J27" i="6"/>
  <c r="I27" i="6"/>
  <c r="J23" i="6"/>
  <c r="I23" i="6"/>
  <c r="D47" i="6"/>
  <c r="H39" i="6"/>
  <c r="G39" i="6"/>
  <c r="D22" i="6"/>
  <c r="D26" i="6"/>
  <c r="D30" i="6"/>
  <c r="D34" i="6"/>
  <c r="D38" i="6"/>
  <c r="D43" i="6"/>
  <c r="D21" i="6"/>
  <c r="D25" i="6"/>
  <c r="D29" i="6"/>
  <c r="D33" i="6"/>
  <c r="D37" i="6"/>
  <c r="F39" i="6"/>
  <c r="D42" i="6"/>
  <c r="D41" i="6"/>
  <c r="E39" i="6"/>
  <c r="D40" i="6"/>
  <c r="H35" i="6"/>
  <c r="G35" i="6"/>
  <c r="F35" i="6"/>
  <c r="D36" i="6"/>
  <c r="E35" i="6"/>
  <c r="H31" i="6"/>
  <c r="G31" i="6"/>
  <c r="F31" i="6"/>
  <c r="D32" i="6"/>
  <c r="E31" i="6"/>
  <c r="H27" i="6"/>
  <c r="G27" i="6"/>
  <c r="F27" i="6"/>
  <c r="D28" i="6"/>
  <c r="E27" i="6"/>
  <c r="H23" i="6"/>
  <c r="E23" i="6"/>
  <c r="G23" i="6"/>
  <c r="F23" i="6"/>
  <c r="D24" i="6"/>
  <c r="E19" i="6"/>
  <c r="H19" i="6"/>
  <c r="G19" i="6"/>
  <c r="F19" i="6"/>
  <c r="D20" i="6"/>
  <c r="I15" i="6"/>
  <c r="D31" i="6"/>
  <c r="D35" i="6"/>
  <c r="D23" i="6"/>
  <c r="D27" i="6"/>
  <c r="I12" i="6"/>
  <c r="D39" i="6"/>
  <c r="D19" i="6"/>
  <c r="M51" i="6"/>
  <c r="L51" i="6"/>
  <c r="K51" i="6"/>
  <c r="J51" i="6"/>
  <c r="I51" i="6"/>
  <c r="D16" i="6"/>
  <c r="D17" i="6"/>
  <c r="D18" i="6"/>
  <c r="D52" i="6"/>
  <c r="D53" i="6"/>
  <c r="D54" i="6"/>
  <c r="H51" i="6"/>
  <c r="G51" i="6"/>
  <c r="F51" i="6"/>
  <c r="E51" i="6"/>
  <c r="F15" i="6"/>
  <c r="G15" i="6"/>
  <c r="H15" i="6"/>
  <c r="E15" i="6"/>
  <c r="D51" i="6"/>
  <c r="D13" i="6"/>
  <c r="D15" i="6"/>
  <c r="D14" i="6"/>
  <c r="D12" i="6"/>
  <c r="M10" i="6"/>
  <c r="L10" i="6"/>
  <c r="K10" i="6"/>
  <c r="J10" i="6"/>
  <c r="I10" i="6"/>
  <c r="H10" i="6"/>
  <c r="G10" i="6"/>
  <c r="F10" i="6"/>
  <c r="E10" i="6"/>
  <c r="D10" i="6"/>
  <c r="C10" i="6"/>
  <c r="B10" i="6"/>
  <c r="A10" i="6"/>
</calcChain>
</file>

<file path=xl/sharedStrings.xml><?xml version="1.0" encoding="utf-8"?>
<sst xmlns="http://schemas.openxmlformats.org/spreadsheetml/2006/main" count="78" uniqueCount="32">
  <si>
    <t>№</t>
  </si>
  <si>
    <t>Наименование сетевой организации</t>
  </si>
  <si>
    <t>Тарифная
группа</t>
  </si>
  <si>
    <t>Полезный отпуск электроэнергии (тыс. кВтч)</t>
  </si>
  <si>
    <t>Полезный отпуск мощности (МВт)</t>
  </si>
  <si>
    <t>Всего</t>
  </si>
  <si>
    <t>ВН</t>
  </si>
  <si>
    <t>СН1</t>
  </si>
  <si>
    <t>СН2</t>
  </si>
  <si>
    <t>НН</t>
  </si>
  <si>
    <t>Итого:</t>
  </si>
  <si>
    <t>Всего:</t>
  </si>
  <si>
    <t>прочие</t>
  </si>
  <si>
    <t>население</t>
  </si>
  <si>
    <t>потери</t>
  </si>
  <si>
    <t>Примечания:</t>
  </si>
  <si>
    <t>- Информация раскрывается в соответствии с требованием пп. г) п.45  и пп.б) п.52 Стандарта раскрытия информации субъектами оптового и розничных рынков электроэнергии, утв. ПП РФ №24 от 21 января 2004 год;</t>
  </si>
  <si>
    <t>ПАО "ТНС энерго Ростов-на-Дону"</t>
  </si>
  <si>
    <t>Информация об объеме фактического полезного отпуска электроэнергии и мощности потребителям в разрезе тарифных групп,
территориальных сетевых организаций и уровней напряжения.</t>
  </si>
  <si>
    <t>Наименование ЭСО:</t>
  </si>
  <si>
    <t>Отчетный период:</t>
  </si>
  <si>
    <t>электроэнергия</t>
  </si>
  <si>
    <t>мощность</t>
  </si>
  <si>
    <t>ООО "Кубаньэлектросеть"</t>
  </si>
  <si>
    <t>ООО "Майкопская ТЭЦ"</t>
  </si>
  <si>
    <t>АО "НГТ-Энергия"</t>
  </si>
  <si>
    <t>ООО "Кедр"</t>
  </si>
  <si>
    <t>ООО "Актон"</t>
  </si>
  <si>
    <t>АО "Россети Кубань"</t>
  </si>
  <si>
    <t>ООО "Ростэкэлектросети"</t>
  </si>
  <si>
    <t>Проверка с 46</t>
  </si>
  <si>
    <t>Проверка с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</si>
</sst>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₽_-;\-* #,##0\ _₽_-;_-* &quot;-&quot;\ _₽_-;_-@_-"/>
    <numFmt numFmtId="43" formatCode="_-* #,##0.00\ _₽_-;\-* #,##0.00\ _₽_-;_-* &quot;-&quot;??\ _₽_-;_-@_-"/>
    <numFmt numFmtId="164" formatCode="[$-419]mmmm\ yyyy;@"/>
    <numFmt numFmtId="165" formatCode="_-* #,##0.00\ _₽_-;\-* #,##0.00\ _₽_-;_-* &quot;-&quot;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rgb="FFC0000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2"/>
    <xf numFmtId="0" fontId="4" fillId="0" borderId="0" xfId="2" applyFont="1" applyAlignment="1"/>
    <xf numFmtId="0" fontId="5" fillId="0" borderId="0" xfId="2" applyFont="1" applyAlignment="1"/>
    <xf numFmtId="17" fontId="4" fillId="0" borderId="0" xfId="2" applyNumberFormat="1" applyFont="1" applyAlignment="1">
      <alignment horizontal="left"/>
    </xf>
    <xf numFmtId="0" fontId="3" fillId="0" borderId="2" xfId="2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3" fillId="0" borderId="0" xfId="2" applyFill="1"/>
    <xf numFmtId="0" fontId="2" fillId="2" borderId="1" xfId="2" applyFont="1" applyFill="1" applyBorder="1" applyAlignment="1">
      <alignment horizontal="left" vertical="center" indent="1"/>
    </xf>
    <xf numFmtId="0" fontId="3" fillId="0" borderId="1" xfId="2" applyFill="1" applyBorder="1" applyAlignment="1">
      <alignment horizontal="left" vertical="center" indent="1"/>
    </xf>
    <xf numFmtId="41" fontId="7" fillId="0" borderId="2" xfId="2" applyNumberFormat="1" applyFont="1" applyBorder="1" applyAlignment="1">
      <alignment horizontal="right" vertical="center"/>
    </xf>
    <xf numFmtId="0" fontId="3" fillId="0" borderId="2" xfId="2" applyFill="1" applyBorder="1" applyAlignment="1">
      <alignment horizontal="left" vertical="center" indent="1"/>
    </xf>
    <xf numFmtId="0" fontId="3" fillId="0" borderId="2" xfId="2" applyBorder="1" applyAlignment="1">
      <alignment horizontal="left" vertical="center" indent="1"/>
    </xf>
    <xf numFmtId="0" fontId="2" fillId="3" borderId="1" xfId="2" applyFont="1" applyFill="1" applyBorder="1" applyAlignment="1">
      <alignment horizontal="left" vertical="center" indent="1"/>
    </xf>
    <xf numFmtId="41" fontId="4" fillId="3" borderId="2" xfId="2" applyNumberFormat="1" applyFont="1" applyFill="1" applyBorder="1" applyAlignment="1">
      <alignment horizontal="right" vertical="center"/>
    </xf>
    <xf numFmtId="41" fontId="7" fillId="3" borderId="2" xfId="2" applyNumberFormat="1" applyFont="1" applyFill="1" applyBorder="1" applyAlignment="1">
      <alignment horizontal="right" vertical="center"/>
    </xf>
    <xf numFmtId="41" fontId="4" fillId="0" borderId="2" xfId="2" applyNumberFormat="1" applyFont="1" applyBorder="1" applyAlignment="1">
      <alignment horizontal="right" vertical="center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vertical="center"/>
    </xf>
    <xf numFmtId="0" fontId="2" fillId="0" borderId="0" xfId="2" applyFont="1"/>
    <xf numFmtId="43" fontId="9" fillId="0" borderId="0" xfId="1" applyFont="1"/>
    <xf numFmtId="43" fontId="3" fillId="0" borderId="0" xfId="2" applyNumberFormat="1"/>
    <xf numFmtId="43" fontId="3" fillId="0" borderId="0" xfId="3" applyFont="1"/>
    <xf numFmtId="43" fontId="9" fillId="0" borderId="0" xfId="3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/>
    <xf numFmtId="164" fontId="2" fillId="0" borderId="0" xfId="0" applyNumberFormat="1" applyFont="1" applyAlignment="1"/>
    <xf numFmtId="0" fontId="3" fillId="0" borderId="2" xfId="2" applyBorder="1"/>
    <xf numFmtId="165" fontId="7" fillId="0" borderId="2" xfId="2" applyNumberFormat="1" applyFont="1" applyBorder="1" applyAlignment="1">
      <alignment horizontal="right" vertical="center"/>
    </xf>
    <xf numFmtId="165" fontId="4" fillId="2" borderId="2" xfId="2" applyNumberFormat="1" applyFont="1" applyFill="1" applyBorder="1" applyAlignment="1">
      <alignment horizontal="right" vertical="center"/>
    </xf>
    <xf numFmtId="165" fontId="7" fillId="2" borderId="2" xfId="2" applyNumberFormat="1" applyFont="1" applyFill="1" applyBorder="1" applyAlignment="1">
      <alignment horizontal="right" vertical="center"/>
    </xf>
    <xf numFmtId="165" fontId="4" fillId="0" borderId="2" xfId="2" applyNumberFormat="1" applyFont="1" applyFill="1" applyBorder="1" applyAlignment="1">
      <alignment horizontal="right" vertical="center"/>
    </xf>
    <xf numFmtId="165" fontId="4" fillId="3" borderId="2" xfId="2" applyNumberFormat="1" applyFont="1" applyFill="1" applyBorder="1" applyAlignment="1">
      <alignment horizontal="right" vertical="center"/>
    </xf>
    <xf numFmtId="165" fontId="7" fillId="3" borderId="2" xfId="2" applyNumberFormat="1" applyFont="1" applyFill="1" applyBorder="1" applyAlignment="1">
      <alignment horizontal="right" vertical="center"/>
    </xf>
    <xf numFmtId="165" fontId="4" fillId="0" borderId="2" xfId="2" applyNumberFormat="1" applyFont="1" applyBorder="1" applyAlignment="1">
      <alignment horizontal="right" vertical="center"/>
    </xf>
    <xf numFmtId="4" fontId="3" fillId="0" borderId="0" xfId="2" applyNumberFormat="1"/>
    <xf numFmtId="0" fontId="3" fillId="0" borderId="1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2" fillId="0" borderId="0" xfId="2" applyFont="1" applyAlignment="1">
      <alignment horizontal="center" wrapText="1"/>
    </xf>
    <xf numFmtId="0" fontId="3" fillId="0" borderId="1" xfId="2" applyFill="1" applyBorder="1" applyAlignment="1">
      <alignment horizontal="center" vertical="center"/>
    </xf>
    <xf numFmtId="0" fontId="3" fillId="0" borderId="3" xfId="2" applyFill="1" applyBorder="1" applyAlignment="1">
      <alignment horizontal="center" vertical="center"/>
    </xf>
    <xf numFmtId="0" fontId="3" fillId="0" borderId="1" xfId="2" applyFill="1" applyBorder="1" applyAlignment="1">
      <alignment horizontal="center" vertical="center" wrapText="1"/>
    </xf>
    <xf numFmtId="0" fontId="3" fillId="0" borderId="3" xfId="2" applyFill="1" applyBorder="1" applyAlignment="1">
      <alignment horizontal="center" vertical="center" wrapText="1"/>
    </xf>
    <xf numFmtId="0" fontId="3" fillId="0" borderId="2" xfId="2" applyFill="1" applyBorder="1" applyAlignment="1">
      <alignment horizontal="center" vertical="center" wrapText="1"/>
    </xf>
    <xf numFmtId="0" fontId="3" fillId="0" borderId="4" xfId="2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8" fillId="0" borderId="0" xfId="2" quotePrefix="1" applyFont="1" applyAlignment="1">
      <alignment horizontal="justify" wrapText="1"/>
    </xf>
  </cellXfs>
  <cellStyles count="4">
    <cellStyle name="Обычный" xfId="0" builtinId="0"/>
    <cellStyle name="Обычный 2" xfId="2" xr:uid="{E785685B-8F01-4ED6-8B43-002B705F8111}"/>
    <cellStyle name="Финансовый" xfId="1" builtinId="3"/>
    <cellStyle name="Финансовый 2" xfId="3" xr:uid="{A5C394A7-63A5-41CC-9CF0-94A63E6DB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.0.222\Docum_REAL\Stack.client_ur_all\Report\&#1057;&#1069;_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8;&#1088;&#1072;&#1085;&#1089;&#1083;&#1103;&#1094;&#1080;&#1103;%202025/&#1050;&#1091;&#1073;&#1072;&#1085;&#1100;/_&#1056;&#1072;&#1089;&#1082;&#1088;&#1099;&#1090;&#1080;&#1077;%20&#1080;&#1085;&#1092;&#1086;&#1088;&#1084;&#1072;&#1094;&#1080;&#1080;%20&#1087;&#1086;%20&#1050;&#1091;&#1073;&#1072;&#1085;&#1080;/2025%20&#1055;&#1086;&#1083;&#1077;&#1079;&#1085;&#1099;&#1081;%20&#1086;&#1090;&#1087;&#1091;&#1089;&#1082;/&#1058;&#1055;%20&#1089;%20&#1089;&#1077;&#1085;&#1090;&#1103;&#1073;&#1088;&#1103;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9;&#1057;&#1054;%20&#1058;&#1053;&#1057;%20&#1056;&#1085;&#1044;/2025%20&#1075;&#1086;&#1076;/&#1057;&#1069;-46/&#1086;&#1082;&#1090;&#1103;&#1073;&#1088;&#1100;/&#1057;&#1069;-46%20&#1086;&#1082;&#1090;&#1103;&#1073;&#1088;&#1100;%202025%20&#1095;&#1080;&#1089;&#1090;&#1072;&#1103;%20+%20&#1087;&#1077;&#1088;&#1077;&#1088;%202025%20&#1055;&#1040;&#1054;%20&#1058;&#1053;&#1057;%20&#1101;&#1085;&#1077;&#1088;&#1075;&#1086;%20&#1056;&#1086;&#1089;&#1090;&#1086;&#1074;-&#1085;&#1072;-&#1044;&#1086;&#1085;&#1091;%20&#1069;&#1057;&#1054;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9;&#1057;&#1054;%20&#1058;&#1053;&#1057;%20&#1056;&#1085;&#1044;/&#1060;&#1086;&#1088;&#1084;&#1072;%20&#1069;&#1057;&#1054;_2025/&#1086;&#1082;&#1090;&#1103;&#1073;&#1088;&#1100;/&#1069;&#1057;&#1054;_18_&#1086;&#1082;&#1090;&#1103;&#1073;&#1088;&#110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ой"/>
      <sheetName val="без перерасчетов"/>
      <sheetName val="Справочно"/>
      <sheetName val="Детализация ВН1"/>
      <sheetName val="ДопВН"/>
      <sheetName val="Ошиб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>
            <v>155541.57999999999</v>
          </cell>
        </row>
        <row r="4">
          <cell r="B4">
            <v>0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Приложение 2"/>
      <sheetName val="эсо"/>
      <sheetName val="ТП март-июль"/>
      <sheetName val="март"/>
      <sheetName val="апрель"/>
      <sheetName val="май"/>
      <sheetName val="июнь"/>
      <sheetName val="июль"/>
      <sheetName val="август"/>
      <sheetName val="Привязки_с августа"/>
      <sheetName val="август по новым привязкам"/>
      <sheetName val="Привязки_с сентября"/>
      <sheetName val="сентябрь"/>
      <sheetName val="октя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L7" t="str">
            <v>НН</v>
          </cell>
          <cell r="X7">
            <v>9413</v>
          </cell>
          <cell r="AN7">
            <v>19.951000000000001</v>
          </cell>
          <cell r="AR7" t="str">
            <v>прочие</v>
          </cell>
          <cell r="AS7" t="str">
            <v>АО "Россети Кубань"</v>
          </cell>
        </row>
        <row r="8">
          <cell r="L8" t="str">
            <v>СН2</v>
          </cell>
          <cell r="X8">
            <v>121211</v>
          </cell>
          <cell r="AN8">
            <v>223.54500000000002</v>
          </cell>
          <cell r="AR8" t="str">
            <v>прочие</v>
          </cell>
          <cell r="AS8" t="str">
            <v>АО "Россети Кубань"</v>
          </cell>
        </row>
        <row r="9">
          <cell r="L9" t="str">
            <v>СН2</v>
          </cell>
          <cell r="X9">
            <v>33127</v>
          </cell>
          <cell r="AN9">
            <v>70.212000000000003</v>
          </cell>
          <cell r="AR9" t="str">
            <v>прочие</v>
          </cell>
          <cell r="AS9" t="str">
            <v>АО "Россети Кубань"</v>
          </cell>
        </row>
        <row r="10">
          <cell r="L10" t="str">
            <v>СН2</v>
          </cell>
          <cell r="X10">
            <v>102415</v>
          </cell>
          <cell r="AN10">
            <v>183.976</v>
          </cell>
          <cell r="AR10" t="str">
            <v>прочие</v>
          </cell>
          <cell r="AS10" t="str">
            <v>АО "Россети Кубань"</v>
          </cell>
        </row>
        <row r="11">
          <cell r="L11" t="str">
            <v>СН2</v>
          </cell>
          <cell r="X11">
            <v>12650</v>
          </cell>
          <cell r="AN11">
            <v>2.6000000000000002E-2</v>
          </cell>
          <cell r="AR11" t="str">
            <v>прочие</v>
          </cell>
          <cell r="AS11" t="str">
            <v>АО "Россети Кубань"</v>
          </cell>
        </row>
        <row r="12">
          <cell r="L12" t="str">
            <v>СН2</v>
          </cell>
          <cell r="X12">
            <v>100553</v>
          </cell>
          <cell r="AN12">
            <v>110.179</v>
          </cell>
          <cell r="AR12" t="str">
            <v>прочие</v>
          </cell>
          <cell r="AS12" t="str">
            <v>АО "Россети Кубань"</v>
          </cell>
        </row>
        <row r="13">
          <cell r="L13" t="str">
            <v>СН2</v>
          </cell>
          <cell r="X13">
            <v>118549</v>
          </cell>
          <cell r="AN13">
            <v>134.672</v>
          </cell>
          <cell r="AR13" t="str">
            <v>прочие</v>
          </cell>
          <cell r="AS13" t="str">
            <v>АО "Россети Кубань"</v>
          </cell>
        </row>
        <row r="14">
          <cell r="L14" t="str">
            <v>НН</v>
          </cell>
          <cell r="X14">
            <v>3595</v>
          </cell>
          <cell r="AN14">
            <v>8.0000000000000002E-3</v>
          </cell>
          <cell r="AR14" t="str">
            <v>прочие</v>
          </cell>
          <cell r="AS14" t="str">
            <v>АО "Россети Кубань"</v>
          </cell>
        </row>
        <row r="15">
          <cell r="L15" t="str">
            <v>СН2</v>
          </cell>
          <cell r="X15">
            <v>47785</v>
          </cell>
          <cell r="AN15">
            <v>99.286000000000001</v>
          </cell>
          <cell r="AR15" t="str">
            <v>прочие</v>
          </cell>
          <cell r="AS15" t="str">
            <v>АО "Россети Кубань"</v>
          </cell>
        </row>
        <row r="16">
          <cell r="L16" t="str">
            <v>НН</v>
          </cell>
          <cell r="X16">
            <v>38502</v>
          </cell>
          <cell r="AN16">
            <v>82.078000000000003</v>
          </cell>
          <cell r="AR16" t="str">
            <v>прочие</v>
          </cell>
          <cell r="AS16" t="str">
            <v>АО "Россети Кубань"</v>
          </cell>
        </row>
        <row r="17">
          <cell r="L17" t="str">
            <v>СН2</v>
          </cell>
          <cell r="X17">
            <v>10625</v>
          </cell>
          <cell r="AN17">
            <v>21.077999999999999</v>
          </cell>
          <cell r="AR17" t="str">
            <v>прочие</v>
          </cell>
          <cell r="AS17" t="str">
            <v>АО "Россети Кубань"</v>
          </cell>
        </row>
        <row r="18">
          <cell r="L18" t="str">
            <v>СН2</v>
          </cell>
          <cell r="X18">
            <v>15133</v>
          </cell>
          <cell r="AN18">
            <v>3.9E-2</v>
          </cell>
          <cell r="AR18" t="str">
            <v>прочие</v>
          </cell>
          <cell r="AS18" t="str">
            <v>АО "Россети Кубань"</v>
          </cell>
        </row>
        <row r="19">
          <cell r="L19" t="str">
            <v>НН</v>
          </cell>
          <cell r="X19">
            <v>10947</v>
          </cell>
          <cell r="AN19">
            <v>3.3000000000000002E-2</v>
          </cell>
          <cell r="AR19" t="str">
            <v>прочие</v>
          </cell>
          <cell r="AS19" t="str">
            <v>АО "Россети Кубань"</v>
          </cell>
        </row>
        <row r="20">
          <cell r="L20" t="str">
            <v>СН2</v>
          </cell>
          <cell r="X20">
            <v>3170</v>
          </cell>
          <cell r="AN20">
            <v>9.0000000000000011E-3</v>
          </cell>
          <cell r="AR20" t="str">
            <v>прочие</v>
          </cell>
          <cell r="AS20" t="str">
            <v>АО "Россети Кубань"</v>
          </cell>
        </row>
        <row r="21">
          <cell r="L21" t="str">
            <v>СН2</v>
          </cell>
          <cell r="X21">
            <v>166623</v>
          </cell>
          <cell r="AN21">
            <v>276.43400000000003</v>
          </cell>
          <cell r="AR21" t="str">
            <v>прочие</v>
          </cell>
          <cell r="AS21" t="str">
            <v>АО "Россети Кубань"</v>
          </cell>
        </row>
        <row r="22">
          <cell r="L22" t="str">
            <v>СН2</v>
          </cell>
          <cell r="X22">
            <v>4927</v>
          </cell>
          <cell r="AN22">
            <v>7.0659999999999998</v>
          </cell>
          <cell r="AR22" t="str">
            <v>прочие</v>
          </cell>
          <cell r="AS22" t="str">
            <v>АО "Россети Кубань"</v>
          </cell>
        </row>
        <row r="23">
          <cell r="L23" t="str">
            <v>СН2</v>
          </cell>
          <cell r="X23">
            <v>82835</v>
          </cell>
          <cell r="AN23">
            <v>117.04</v>
          </cell>
          <cell r="AR23" t="str">
            <v>прочие</v>
          </cell>
          <cell r="AS23" t="str">
            <v>АО "Россети Кубань"</v>
          </cell>
        </row>
        <row r="24">
          <cell r="L24" t="str">
            <v>СН2</v>
          </cell>
          <cell r="X24">
            <v>56617</v>
          </cell>
          <cell r="AN24">
            <v>0.115</v>
          </cell>
          <cell r="AR24" t="str">
            <v>прочие</v>
          </cell>
          <cell r="AS24" t="str">
            <v>АО "Россети Кубань"</v>
          </cell>
        </row>
        <row r="25">
          <cell r="L25" t="str">
            <v>СН2</v>
          </cell>
          <cell r="X25">
            <v>869</v>
          </cell>
          <cell r="AN25">
            <v>4.0000000000000001E-3</v>
          </cell>
          <cell r="AR25" t="str">
            <v>прочие</v>
          </cell>
          <cell r="AS25" t="str">
            <v>АО "Россети Кубань"</v>
          </cell>
        </row>
        <row r="26">
          <cell r="L26" t="str">
            <v>СН2</v>
          </cell>
          <cell r="X26">
            <v>18863</v>
          </cell>
          <cell r="AN26">
            <v>4.8000000000000001E-2</v>
          </cell>
          <cell r="AR26" t="str">
            <v>прочие</v>
          </cell>
          <cell r="AS26" t="str">
            <v>АО "Россети Кубань"</v>
          </cell>
        </row>
        <row r="27">
          <cell r="L27" t="str">
            <v>СН2</v>
          </cell>
          <cell r="X27">
            <v>20510</v>
          </cell>
          <cell r="AN27">
            <v>59.594000000000001</v>
          </cell>
          <cell r="AR27" t="str">
            <v>прочие</v>
          </cell>
          <cell r="AS27" t="str">
            <v>АО "Россети Кубань"</v>
          </cell>
        </row>
        <row r="28">
          <cell r="L28" t="str">
            <v>СН2</v>
          </cell>
          <cell r="X28">
            <v>19036</v>
          </cell>
          <cell r="AN28">
            <v>35.904000000000003</v>
          </cell>
          <cell r="AR28" t="str">
            <v>прочие</v>
          </cell>
          <cell r="AS28" t="str">
            <v>АО "Россети Кубань"</v>
          </cell>
        </row>
        <row r="29">
          <cell r="L29" t="str">
            <v>СН2</v>
          </cell>
          <cell r="X29">
            <v>64180</v>
          </cell>
          <cell r="AN29">
            <v>82.957000000000008</v>
          </cell>
          <cell r="AR29" t="str">
            <v>прочие</v>
          </cell>
          <cell r="AS29" t="str">
            <v>АО "Россети Кубань"</v>
          </cell>
        </row>
        <row r="30">
          <cell r="L30" t="str">
            <v>ВН</v>
          </cell>
          <cell r="X30">
            <v>94437</v>
          </cell>
          <cell r="AN30">
            <v>71.802999999999997</v>
          </cell>
          <cell r="AR30" t="str">
            <v>прочие</v>
          </cell>
          <cell r="AS30" t="str">
            <v>АО "Россети Кубань"</v>
          </cell>
        </row>
        <row r="31">
          <cell r="L31" t="str">
            <v>СН2</v>
          </cell>
          <cell r="X31">
            <v>16887</v>
          </cell>
          <cell r="AN31">
            <v>3.4000000000000002E-2</v>
          </cell>
          <cell r="AR31" t="str">
            <v>прочие</v>
          </cell>
          <cell r="AS31" t="str">
            <v>АО "Россети Кубань"</v>
          </cell>
        </row>
        <row r="32">
          <cell r="L32" t="str">
            <v>ВН</v>
          </cell>
          <cell r="X32">
            <v>99131</v>
          </cell>
          <cell r="AN32">
            <v>51.737000000000002</v>
          </cell>
          <cell r="AR32" t="str">
            <v>прочие</v>
          </cell>
          <cell r="AS32" t="str">
            <v>АО "Россети Кубань"</v>
          </cell>
        </row>
        <row r="33">
          <cell r="L33" t="str">
            <v>СН2</v>
          </cell>
          <cell r="X33">
            <v>4619</v>
          </cell>
          <cell r="AN33">
            <v>9.3940000000000001</v>
          </cell>
          <cell r="AR33" t="str">
            <v>прочие</v>
          </cell>
          <cell r="AS33" t="str">
            <v>АО "Россети Кубань"</v>
          </cell>
        </row>
        <row r="34">
          <cell r="L34" t="str">
            <v>СН2</v>
          </cell>
          <cell r="X34">
            <v>1343</v>
          </cell>
          <cell r="AN34">
            <v>3.464</v>
          </cell>
          <cell r="AR34" t="str">
            <v>прочие</v>
          </cell>
          <cell r="AS34" t="str">
            <v>АО "Россети Кубань"</v>
          </cell>
        </row>
        <row r="35">
          <cell r="L35" t="str">
            <v>НН</v>
          </cell>
          <cell r="X35">
            <v>2511</v>
          </cell>
          <cell r="AN35">
            <v>5.6070000000000002</v>
          </cell>
          <cell r="AR35" t="str">
            <v>прочие</v>
          </cell>
          <cell r="AS35" t="str">
            <v>АО "Россети Кубань"</v>
          </cell>
        </row>
        <row r="36">
          <cell r="L36" t="str">
            <v>СН2</v>
          </cell>
          <cell r="X36">
            <v>376</v>
          </cell>
          <cell r="AN36">
            <v>1E-3</v>
          </cell>
          <cell r="AR36" t="str">
            <v>прочие</v>
          </cell>
          <cell r="AS36" t="str">
            <v>АО "Россети Кубань"</v>
          </cell>
        </row>
        <row r="37">
          <cell r="L37" t="str">
            <v>СН2</v>
          </cell>
          <cell r="X37">
            <v>5167</v>
          </cell>
          <cell r="AN37">
            <v>4.0000000000000001E-3</v>
          </cell>
          <cell r="AR37" t="str">
            <v>прочие</v>
          </cell>
          <cell r="AS37" t="str">
            <v>АО "Россети Кубань"</v>
          </cell>
        </row>
        <row r="38">
          <cell r="L38" t="str">
            <v>НН</v>
          </cell>
          <cell r="X38">
            <v>3204</v>
          </cell>
          <cell r="AN38">
            <v>3.0000000000000001E-3</v>
          </cell>
          <cell r="AR38" t="str">
            <v>прочие</v>
          </cell>
          <cell r="AS38" t="str">
            <v>АО "Россети Кубань"</v>
          </cell>
        </row>
        <row r="39">
          <cell r="L39" t="str">
            <v>СН2</v>
          </cell>
          <cell r="X39">
            <v>1880</v>
          </cell>
          <cell r="AN39">
            <v>4.0129999999999999</v>
          </cell>
          <cell r="AR39" t="str">
            <v>прочие</v>
          </cell>
          <cell r="AS39" t="str">
            <v>АО "Россети Кубань"</v>
          </cell>
        </row>
        <row r="40">
          <cell r="L40" t="str">
            <v>СН2</v>
          </cell>
          <cell r="X40">
            <v>1863</v>
          </cell>
          <cell r="AN40">
            <v>2.6390000000000002</v>
          </cell>
          <cell r="AR40" t="str">
            <v>прочие</v>
          </cell>
          <cell r="AS40" t="str">
            <v>АО "Россети Кубань"</v>
          </cell>
        </row>
        <row r="41">
          <cell r="L41" t="str">
            <v>ВН</v>
          </cell>
          <cell r="X41">
            <v>131200</v>
          </cell>
          <cell r="AN41">
            <v>262.79200000000003</v>
          </cell>
          <cell r="AR41" t="str">
            <v>прочие</v>
          </cell>
          <cell r="AS41" t="str">
            <v>АО "Россети Кубань"</v>
          </cell>
        </row>
        <row r="42">
          <cell r="L42" t="str">
            <v>ВН</v>
          </cell>
          <cell r="X42">
            <v>85354</v>
          </cell>
          <cell r="AN42">
            <v>163.22999999999999</v>
          </cell>
          <cell r="AR42" t="str">
            <v>прочие</v>
          </cell>
          <cell r="AS42" t="str">
            <v>АО "Россети Кубань"</v>
          </cell>
        </row>
        <row r="43">
          <cell r="L43" t="str">
            <v>ВН</v>
          </cell>
          <cell r="X43">
            <v>153405</v>
          </cell>
          <cell r="AN43">
            <v>293.94499999999999</v>
          </cell>
          <cell r="AR43" t="str">
            <v>прочие</v>
          </cell>
          <cell r="AS43" t="str">
            <v>АО "Россети Кубань"</v>
          </cell>
        </row>
        <row r="44">
          <cell r="L44" t="str">
            <v>ВН</v>
          </cell>
          <cell r="X44">
            <v>138399</v>
          </cell>
          <cell r="AN44">
            <v>184.70600000000002</v>
          </cell>
          <cell r="AR44" t="str">
            <v>прочие</v>
          </cell>
          <cell r="AS44" t="str">
            <v>АО "Россети Кубань"</v>
          </cell>
        </row>
        <row r="45">
          <cell r="L45" t="str">
            <v>ВН</v>
          </cell>
          <cell r="X45">
            <v>119134</v>
          </cell>
          <cell r="AN45">
            <v>165.87899999999999</v>
          </cell>
          <cell r="AR45" t="str">
            <v>прочие</v>
          </cell>
          <cell r="AS45" t="str">
            <v>АО "Россети Кубань"</v>
          </cell>
        </row>
        <row r="46">
          <cell r="L46" t="str">
            <v>ВН</v>
          </cell>
          <cell r="X46">
            <v>76918</v>
          </cell>
          <cell r="AN46">
            <v>102.554</v>
          </cell>
          <cell r="AR46" t="str">
            <v>прочие</v>
          </cell>
          <cell r="AS46" t="str">
            <v>АО "Россети Кубань"</v>
          </cell>
        </row>
        <row r="47">
          <cell r="L47" t="str">
            <v>НН</v>
          </cell>
          <cell r="X47">
            <v>21782</v>
          </cell>
          <cell r="AN47">
            <v>34.049999999999997</v>
          </cell>
          <cell r="AR47" t="str">
            <v>прочие</v>
          </cell>
          <cell r="AS47" t="str">
            <v>АО "Россети Кубань"</v>
          </cell>
        </row>
        <row r="48">
          <cell r="L48" t="str">
            <v>СН2</v>
          </cell>
          <cell r="X48">
            <v>148631</v>
          </cell>
          <cell r="AN48">
            <v>228.499</v>
          </cell>
          <cell r="AR48" t="str">
            <v>прочие</v>
          </cell>
          <cell r="AS48" t="str">
            <v>АО "Россети Кубань"</v>
          </cell>
        </row>
        <row r="49">
          <cell r="L49" t="str">
            <v>СН2</v>
          </cell>
          <cell r="X49">
            <v>30523</v>
          </cell>
          <cell r="AN49">
            <v>0.09</v>
          </cell>
          <cell r="AR49" t="str">
            <v>прочие</v>
          </cell>
          <cell r="AS49" t="str">
            <v>АО "Россети Кубань"</v>
          </cell>
        </row>
        <row r="50">
          <cell r="L50" t="str">
            <v>СН2</v>
          </cell>
          <cell r="X50">
            <v>5358</v>
          </cell>
          <cell r="AN50">
            <v>9.4280000000000008</v>
          </cell>
          <cell r="AR50" t="str">
            <v>прочие</v>
          </cell>
          <cell r="AS50" t="str">
            <v>АО "Россети Кубань"</v>
          </cell>
        </row>
        <row r="51">
          <cell r="L51" t="str">
            <v>СН2</v>
          </cell>
          <cell r="X51">
            <v>50662</v>
          </cell>
          <cell r="AN51">
            <v>50.003</v>
          </cell>
          <cell r="AR51" t="str">
            <v>прочие</v>
          </cell>
          <cell r="AS51" t="str">
            <v>АО "Россети Кубань"</v>
          </cell>
        </row>
        <row r="52">
          <cell r="L52" t="str">
            <v>СН2</v>
          </cell>
          <cell r="X52">
            <v>39276</v>
          </cell>
          <cell r="AN52">
            <v>68.293999999999997</v>
          </cell>
          <cell r="AR52" t="str">
            <v>прочие</v>
          </cell>
          <cell r="AS52" t="str">
            <v>АО "Россети Кубань"</v>
          </cell>
        </row>
        <row r="53">
          <cell r="L53" t="str">
            <v>СН2</v>
          </cell>
          <cell r="X53">
            <v>57937</v>
          </cell>
          <cell r="AN53">
            <v>108.027</v>
          </cell>
          <cell r="AR53" t="str">
            <v>прочие</v>
          </cell>
          <cell r="AS53" t="str">
            <v>АО "Россети Кубань"</v>
          </cell>
        </row>
        <row r="54">
          <cell r="L54" t="str">
            <v>СН2</v>
          </cell>
          <cell r="X54">
            <v>12231</v>
          </cell>
          <cell r="AN54">
            <v>22.683</v>
          </cell>
          <cell r="AR54" t="str">
            <v>прочие</v>
          </cell>
          <cell r="AS54" t="str">
            <v>АО "Россети Кубань"</v>
          </cell>
        </row>
        <row r="55">
          <cell r="L55" t="str">
            <v>СН2</v>
          </cell>
          <cell r="X55">
            <v>718</v>
          </cell>
          <cell r="AN55">
            <v>1.1639999999999999</v>
          </cell>
          <cell r="AR55" t="str">
            <v>прочие</v>
          </cell>
          <cell r="AS55" t="str">
            <v>АО "Россети Кубань"</v>
          </cell>
        </row>
        <row r="56">
          <cell r="L56" t="str">
            <v>СН2</v>
          </cell>
          <cell r="X56">
            <v>683</v>
          </cell>
          <cell r="AN56">
            <v>1.103</v>
          </cell>
          <cell r="AR56" t="str">
            <v>прочие</v>
          </cell>
          <cell r="AS56" t="str">
            <v>АО "Россети Кубань"</v>
          </cell>
        </row>
        <row r="57">
          <cell r="L57" t="str">
            <v>СН2</v>
          </cell>
          <cell r="X57">
            <v>57454</v>
          </cell>
          <cell r="AN57">
            <v>66.798000000000002</v>
          </cell>
          <cell r="AR57" t="str">
            <v>прочие</v>
          </cell>
          <cell r="AS57" t="str">
            <v>АО "Россети Кубань"</v>
          </cell>
        </row>
        <row r="58">
          <cell r="L58" t="str">
            <v>СН2</v>
          </cell>
          <cell r="X58">
            <v>38371</v>
          </cell>
          <cell r="AN58">
            <v>41.131</v>
          </cell>
          <cell r="AR58" t="str">
            <v>прочие</v>
          </cell>
          <cell r="AS58" t="str">
            <v>АО "Россети Кубань"</v>
          </cell>
        </row>
        <row r="59">
          <cell r="L59" t="str">
            <v>СН2</v>
          </cell>
          <cell r="X59">
            <v>1448</v>
          </cell>
          <cell r="AN59">
            <v>3.0000000000000001E-3</v>
          </cell>
          <cell r="AR59" t="str">
            <v>прочие</v>
          </cell>
          <cell r="AS59" t="str">
            <v>АО "Россети Кубань"</v>
          </cell>
        </row>
        <row r="60">
          <cell r="L60" t="str">
            <v>СН2</v>
          </cell>
          <cell r="X60">
            <v>7116</v>
          </cell>
          <cell r="AN60">
            <v>2.1000000000000001E-2</v>
          </cell>
          <cell r="AR60" t="str">
            <v>прочие</v>
          </cell>
          <cell r="AS60" t="str">
            <v>АО "Россети Кубань"</v>
          </cell>
        </row>
        <row r="61">
          <cell r="L61" t="str">
            <v>СН2</v>
          </cell>
          <cell r="X61">
            <v>98</v>
          </cell>
          <cell r="AR61" t="str">
            <v>население</v>
          </cell>
          <cell r="AS61" t="str">
            <v>АО "Россети Кубань"</v>
          </cell>
        </row>
        <row r="62">
          <cell r="L62" t="str">
            <v>СН2</v>
          </cell>
          <cell r="X62">
            <v>75</v>
          </cell>
          <cell r="AR62" t="str">
            <v>население</v>
          </cell>
          <cell r="AS62" t="str">
            <v>АО "Россети Кубань"</v>
          </cell>
        </row>
        <row r="63">
          <cell r="L63" t="str">
            <v>СН2</v>
          </cell>
          <cell r="X63">
            <v>4227</v>
          </cell>
          <cell r="AN63">
            <v>9.0000000000000011E-3</v>
          </cell>
          <cell r="AR63" t="str">
            <v>прочие</v>
          </cell>
          <cell r="AS63" t="str">
            <v>АО "Россети Кубань"</v>
          </cell>
        </row>
        <row r="64">
          <cell r="L64" t="str">
            <v>СН2</v>
          </cell>
          <cell r="X64">
            <v>706</v>
          </cell>
          <cell r="AN64">
            <v>0.69500000000000006</v>
          </cell>
          <cell r="AR64" t="str">
            <v>прочие</v>
          </cell>
          <cell r="AS64" t="str">
            <v>АО "Россети Кубань"</v>
          </cell>
        </row>
        <row r="65">
          <cell r="L65" t="str">
            <v>СН2</v>
          </cell>
          <cell r="X65">
            <v>673</v>
          </cell>
          <cell r="AN65">
            <v>0.65800000000000003</v>
          </cell>
          <cell r="AR65" t="str">
            <v>прочие</v>
          </cell>
          <cell r="AS65" t="str">
            <v>АО "Россети Кубань"</v>
          </cell>
        </row>
        <row r="66">
          <cell r="L66" t="str">
            <v>НН</v>
          </cell>
          <cell r="X66">
            <v>7711</v>
          </cell>
          <cell r="AN66">
            <v>16.423000000000002</v>
          </cell>
          <cell r="AR66" t="str">
            <v>прочие</v>
          </cell>
          <cell r="AS66" t="str">
            <v>АО "Россети Кубань"</v>
          </cell>
        </row>
        <row r="67">
          <cell r="L67" t="str">
            <v>НН</v>
          </cell>
          <cell r="X67">
            <v>2232</v>
          </cell>
          <cell r="AN67">
            <v>6.0000000000000001E-3</v>
          </cell>
          <cell r="AR67" t="str">
            <v>прочие</v>
          </cell>
          <cell r="AS67" t="str">
            <v>АО "Россети Кубань"</v>
          </cell>
        </row>
        <row r="68">
          <cell r="L68" t="str">
            <v>НН</v>
          </cell>
          <cell r="X68">
            <v>1201</v>
          </cell>
          <cell r="AN68">
            <v>2.2890000000000001</v>
          </cell>
          <cell r="AR68" t="str">
            <v>прочие</v>
          </cell>
          <cell r="AS68" t="str">
            <v>АО "Россети Кубань"</v>
          </cell>
        </row>
        <row r="69">
          <cell r="L69" t="str">
            <v>НН</v>
          </cell>
          <cell r="X69">
            <v>3902</v>
          </cell>
          <cell r="AN69">
            <v>7.9409999999999998</v>
          </cell>
          <cell r="AR69" t="str">
            <v>прочие</v>
          </cell>
          <cell r="AS69" t="str">
            <v>АО "Россети Кубань"</v>
          </cell>
        </row>
        <row r="70">
          <cell r="L70" t="str">
            <v>СН2</v>
          </cell>
          <cell r="X70">
            <v>18537</v>
          </cell>
          <cell r="AN70">
            <v>37.57</v>
          </cell>
          <cell r="AR70" t="str">
            <v>прочие</v>
          </cell>
          <cell r="AS70" t="str">
            <v>АО "Россети Кубань"</v>
          </cell>
        </row>
        <row r="71">
          <cell r="L71" t="str">
            <v>СН2</v>
          </cell>
          <cell r="X71">
            <v>921</v>
          </cell>
          <cell r="AN71">
            <v>1.6659999999999999</v>
          </cell>
          <cell r="AR71" t="str">
            <v>прочие</v>
          </cell>
          <cell r="AS71" t="str">
            <v>АО "Россети Кубань"</v>
          </cell>
        </row>
        <row r="72">
          <cell r="L72" t="str">
            <v>НН</v>
          </cell>
          <cell r="X72">
            <v>313</v>
          </cell>
          <cell r="AN72">
            <v>1E-3</v>
          </cell>
          <cell r="AR72" t="str">
            <v>прочие</v>
          </cell>
          <cell r="AS72" t="str">
            <v>АО "Россети Кубань"</v>
          </cell>
        </row>
        <row r="73">
          <cell r="L73" t="str">
            <v>НН</v>
          </cell>
          <cell r="X73">
            <v>537</v>
          </cell>
          <cell r="AR73" t="str">
            <v>прочие</v>
          </cell>
          <cell r="AS73" t="str">
            <v>АО "Россети Кубань"</v>
          </cell>
        </row>
        <row r="74">
          <cell r="L74" t="str">
            <v>НН</v>
          </cell>
          <cell r="X74">
            <v>1156</v>
          </cell>
          <cell r="AN74">
            <v>3.0000000000000001E-3</v>
          </cell>
          <cell r="AR74" t="str">
            <v>прочие</v>
          </cell>
          <cell r="AS74" t="str">
            <v>АО "Россети Кубань"</v>
          </cell>
        </row>
        <row r="75">
          <cell r="L75" t="str">
            <v>СН2</v>
          </cell>
          <cell r="X75">
            <v>4961</v>
          </cell>
          <cell r="AN75">
            <v>1.6E-2</v>
          </cell>
          <cell r="AR75" t="str">
            <v>прочие</v>
          </cell>
          <cell r="AS75" t="str">
            <v>АО "Россети Кубань"</v>
          </cell>
        </row>
        <row r="76">
          <cell r="L76" t="str">
            <v>НН</v>
          </cell>
          <cell r="X76">
            <v>13865</v>
          </cell>
          <cell r="AR76" t="str">
            <v>прочие</v>
          </cell>
          <cell r="AS76" t="str">
            <v>АО "Россети Кубань"</v>
          </cell>
        </row>
        <row r="77">
          <cell r="L77" t="str">
            <v>НН</v>
          </cell>
          <cell r="X77">
            <v>1548</v>
          </cell>
          <cell r="AR77" t="str">
            <v>прочие</v>
          </cell>
          <cell r="AS77" t="str">
            <v>АО "Россети Кубань"</v>
          </cell>
        </row>
        <row r="78">
          <cell r="L78" t="str">
            <v>СН2</v>
          </cell>
          <cell r="X78">
            <v>295</v>
          </cell>
          <cell r="AN78">
            <v>1E-3</v>
          </cell>
          <cell r="AR78" t="str">
            <v>прочие</v>
          </cell>
          <cell r="AS78" t="str">
            <v>АО "Россети Кубань"</v>
          </cell>
        </row>
        <row r="79">
          <cell r="L79" t="str">
            <v>ВН</v>
          </cell>
          <cell r="X79">
            <v>400272</v>
          </cell>
          <cell r="AN79">
            <v>468.49900000000002</v>
          </cell>
          <cell r="AR79" t="str">
            <v>прочие</v>
          </cell>
          <cell r="AS79" t="str">
            <v>АО "Россети Кубань"</v>
          </cell>
        </row>
        <row r="80">
          <cell r="L80" t="str">
            <v>ВН</v>
          </cell>
          <cell r="X80">
            <v>418610</v>
          </cell>
          <cell r="AN80">
            <v>310.96600000000001</v>
          </cell>
          <cell r="AR80" t="str">
            <v>прочие</v>
          </cell>
          <cell r="AS80" t="str">
            <v>АО "Россети Кубань"</v>
          </cell>
        </row>
        <row r="81">
          <cell r="L81" t="str">
            <v>ВН</v>
          </cell>
          <cell r="X81">
            <v>0</v>
          </cell>
          <cell r="AN81">
            <v>0</v>
          </cell>
          <cell r="AR81" t="str">
            <v>прочие</v>
          </cell>
          <cell r="AS81" t="str">
            <v>АО "Россети Кубань"</v>
          </cell>
        </row>
        <row r="82">
          <cell r="L82" t="str">
            <v>СН2</v>
          </cell>
          <cell r="X82">
            <v>3421</v>
          </cell>
          <cell r="AN82">
            <v>3.4540000000000002</v>
          </cell>
          <cell r="AR82" t="str">
            <v>прочие</v>
          </cell>
          <cell r="AS82" t="str">
            <v>АО "Россети Кубань"</v>
          </cell>
        </row>
        <row r="83">
          <cell r="L83" t="str">
            <v>СН2</v>
          </cell>
          <cell r="X83">
            <v>6922</v>
          </cell>
          <cell r="AN83">
            <v>12.125</v>
          </cell>
          <cell r="AR83" t="str">
            <v>прочие</v>
          </cell>
          <cell r="AS83" t="str">
            <v>АО "Россети Кубань"</v>
          </cell>
        </row>
        <row r="84">
          <cell r="L84" t="str">
            <v>СН2</v>
          </cell>
          <cell r="X84">
            <v>53604</v>
          </cell>
          <cell r="AN84">
            <v>105.10600000000001</v>
          </cell>
          <cell r="AR84" t="str">
            <v>прочие</v>
          </cell>
          <cell r="AS84" t="str">
            <v>АО "Россети Кубань"</v>
          </cell>
        </row>
        <row r="85">
          <cell r="L85" t="str">
            <v>СН2</v>
          </cell>
          <cell r="X85">
            <v>1025</v>
          </cell>
          <cell r="AN85">
            <v>1E-3</v>
          </cell>
          <cell r="AR85" t="str">
            <v>прочие</v>
          </cell>
          <cell r="AS85" t="str">
            <v>АО "Россети Кубань"</v>
          </cell>
        </row>
        <row r="86">
          <cell r="L86" t="str">
            <v>СН2</v>
          </cell>
          <cell r="X86">
            <v>1579</v>
          </cell>
          <cell r="AN86">
            <v>5.0000000000000001E-3</v>
          </cell>
          <cell r="AR86" t="str">
            <v>прочие</v>
          </cell>
          <cell r="AS86" t="str">
            <v>АО "Россети Кубань"</v>
          </cell>
        </row>
        <row r="87">
          <cell r="L87" t="str">
            <v>СН2</v>
          </cell>
          <cell r="X87">
            <v>53833</v>
          </cell>
          <cell r="AN87">
            <v>60.650999999999996</v>
          </cell>
          <cell r="AR87" t="str">
            <v>прочие</v>
          </cell>
          <cell r="AS87" t="str">
            <v>АО "Россети Кубань"</v>
          </cell>
        </row>
        <row r="88">
          <cell r="L88" t="str">
            <v>НН</v>
          </cell>
          <cell r="X88">
            <v>14036</v>
          </cell>
          <cell r="AN88">
            <v>22.903000000000002</v>
          </cell>
          <cell r="AR88" t="str">
            <v>прочие</v>
          </cell>
          <cell r="AS88" t="str">
            <v>АО "Россети Кубань"</v>
          </cell>
        </row>
        <row r="89">
          <cell r="L89" t="str">
            <v>НН</v>
          </cell>
          <cell r="X89">
            <v>6767</v>
          </cell>
          <cell r="AN89">
            <v>13.52</v>
          </cell>
          <cell r="AR89" t="str">
            <v>прочие</v>
          </cell>
          <cell r="AS89" t="str">
            <v>АО "Россети Кубань"</v>
          </cell>
        </row>
        <row r="90">
          <cell r="L90" t="str">
            <v>НН</v>
          </cell>
          <cell r="X90">
            <v>1913</v>
          </cell>
          <cell r="AN90">
            <v>5.0000000000000001E-3</v>
          </cell>
          <cell r="AR90" t="str">
            <v>прочие</v>
          </cell>
          <cell r="AS90" t="str">
            <v>АО "Россети Кубань"</v>
          </cell>
        </row>
        <row r="91">
          <cell r="L91" t="str">
            <v>НН</v>
          </cell>
          <cell r="X91">
            <v>7967</v>
          </cell>
          <cell r="AN91">
            <v>14.398</v>
          </cell>
          <cell r="AR91" t="str">
            <v>прочие</v>
          </cell>
          <cell r="AS91" t="str">
            <v>АО "Россети Кубань"</v>
          </cell>
        </row>
        <row r="92">
          <cell r="L92" t="str">
            <v>НН</v>
          </cell>
          <cell r="X92">
            <v>2228</v>
          </cell>
          <cell r="AN92">
            <v>6.0000000000000001E-3</v>
          </cell>
          <cell r="AR92" t="str">
            <v>прочие</v>
          </cell>
          <cell r="AS92" t="str">
            <v>АО "Россети Кубань"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</sheetNames>
    <sheetDataSet>
      <sheetData sheetId="0">
        <row r="11">
          <cell r="C11">
            <v>3505288</v>
          </cell>
        </row>
        <row r="15">
          <cell r="C15">
            <v>1894.8329999999999</v>
          </cell>
        </row>
        <row r="19">
          <cell r="C19">
            <v>2661.4370000000004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УП"/>
    </sheetNames>
    <sheetDataSet>
      <sheetData sheetId="0">
        <row r="11">
          <cell r="E11">
            <v>3505288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B9724-A31B-4D14-95F2-DAF4C0356A23}">
  <sheetPr>
    <pageSetUpPr fitToPage="1"/>
  </sheetPr>
  <dimension ref="A2:R328"/>
  <sheetViews>
    <sheetView showGridLines="0" tabSelected="1" view="pageBreakPreview" zoomScale="85" zoomScaleNormal="70" zoomScaleSheetLayoutView="85" workbookViewId="0">
      <pane xSplit="2" ySplit="11" topLeftCell="C12" activePane="bottomRight" state="frozen"/>
      <selection activeCell="D11" sqref="D11:Q114"/>
      <selection pane="topRight" activeCell="D11" sqref="D11:Q114"/>
      <selection pane="bottomLeft" activeCell="D11" sqref="D11:Q114"/>
      <selection pane="bottomRight" activeCell="P22" sqref="P22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13" width="11.5703125" style="1" customWidth="1"/>
    <col min="14" max="14" width="9.140625" style="1"/>
    <col min="15" max="15" width="10" style="1" bestFit="1" customWidth="1"/>
    <col min="16" max="16" width="19.85546875" style="1" customWidth="1"/>
    <col min="17" max="17" width="17.28515625" style="1" customWidth="1"/>
    <col min="18" max="18" width="20.85546875" style="1" customWidth="1"/>
    <col min="19" max="16384" width="9.140625" style="1"/>
  </cols>
  <sheetData>
    <row r="2" spans="1:18" ht="14.65" customHeight="1" x14ac:dyDescent="0.25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5" t="str">
        <f>[2]октябрь!$AR$18</f>
        <v>прочие</v>
      </c>
    </row>
    <row r="3" spans="1:18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5" spans="1:18" x14ac:dyDescent="0.25">
      <c r="A5" s="19" t="s">
        <v>19</v>
      </c>
      <c r="B5" s="25"/>
      <c r="C5" s="25" t="s">
        <v>17</v>
      </c>
      <c r="D5" s="2"/>
      <c r="E5" s="3"/>
      <c r="F5" s="3"/>
      <c r="G5" s="3"/>
      <c r="H5" s="3"/>
      <c r="I5" s="3"/>
    </row>
    <row r="6" spans="1:18" x14ac:dyDescent="0.25">
      <c r="A6" s="19" t="s">
        <v>20</v>
      </c>
      <c r="B6" s="26"/>
      <c r="C6" s="24">
        <v>45901</v>
      </c>
      <c r="D6" s="4"/>
      <c r="E6" s="3"/>
      <c r="F6" s="3"/>
      <c r="G6" s="3"/>
      <c r="H6" s="3"/>
      <c r="I6" s="3"/>
    </row>
    <row r="7" spans="1:18" x14ac:dyDescent="0.25">
      <c r="O7" s="1" t="s">
        <v>30</v>
      </c>
    </row>
    <row r="8" spans="1:18" ht="14.65" customHeight="1" x14ac:dyDescent="0.25">
      <c r="A8" s="40" t="s">
        <v>0</v>
      </c>
      <c r="B8" s="42" t="s">
        <v>1</v>
      </c>
      <c r="C8" s="42" t="s">
        <v>2</v>
      </c>
      <c r="D8" s="44" t="s">
        <v>3</v>
      </c>
      <c r="E8" s="44"/>
      <c r="F8" s="44"/>
      <c r="G8" s="44"/>
      <c r="H8" s="44"/>
      <c r="I8" s="44" t="s">
        <v>4</v>
      </c>
      <c r="J8" s="44"/>
      <c r="K8" s="44"/>
      <c r="L8" s="44"/>
      <c r="M8" s="44"/>
      <c r="O8" s="1" t="b">
        <f>D11=[3]СВОД!$C$11/1000</f>
        <v>1</v>
      </c>
      <c r="P8" s="22" t="s">
        <v>21</v>
      </c>
    </row>
    <row r="9" spans="1:18" x14ac:dyDescent="0.25">
      <c r="A9" s="41"/>
      <c r="B9" s="43"/>
      <c r="C9" s="41"/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5</v>
      </c>
      <c r="J9" s="5" t="s">
        <v>6</v>
      </c>
      <c r="K9" s="5" t="s">
        <v>7</v>
      </c>
      <c r="L9" s="5" t="s">
        <v>8</v>
      </c>
      <c r="M9" s="5" t="s">
        <v>9</v>
      </c>
      <c r="O9" s="1" t="b">
        <f>[3]СВОД!$C$15/1000+[3]СВОД!$C$19/1000=I11</f>
        <v>1</v>
      </c>
      <c r="P9" s="22" t="s">
        <v>22</v>
      </c>
    </row>
    <row r="10" spans="1:18" s="7" customFormat="1" x14ac:dyDescent="0.25">
      <c r="A10" s="6">
        <f>COLUMN()</f>
        <v>1</v>
      </c>
      <c r="B10" s="6">
        <f>COLUMN()</f>
        <v>2</v>
      </c>
      <c r="C10" s="6">
        <f>COLUMN()</f>
        <v>3</v>
      </c>
      <c r="D10" s="6">
        <f>COLUMN()</f>
        <v>4</v>
      </c>
      <c r="E10" s="6">
        <f>COLUMN()</f>
        <v>5</v>
      </c>
      <c r="F10" s="6">
        <f>COLUMN()</f>
        <v>6</v>
      </c>
      <c r="G10" s="6">
        <f>COLUMN()</f>
        <v>7</v>
      </c>
      <c r="H10" s="6">
        <f>COLUMN()</f>
        <v>8</v>
      </c>
      <c r="I10" s="6">
        <f>COLUMN()</f>
        <v>9</v>
      </c>
      <c r="J10" s="6">
        <f>COLUMN()</f>
        <v>10</v>
      </c>
      <c r="K10" s="6">
        <f>COLUMN()</f>
        <v>11</v>
      </c>
      <c r="L10" s="6">
        <f>COLUMN()</f>
        <v>12</v>
      </c>
      <c r="M10" s="6">
        <f>COLUMN()</f>
        <v>13</v>
      </c>
    </row>
    <row r="11" spans="1:18" x14ac:dyDescent="0.25">
      <c r="A11" s="40"/>
      <c r="B11" s="46" t="s">
        <v>10</v>
      </c>
      <c r="C11" s="8" t="s">
        <v>11</v>
      </c>
      <c r="D11" s="29">
        <f t="shared" ref="D11:D54" si="0">SUM(E11:H11)</f>
        <v>3505.2879999999996</v>
      </c>
      <c r="E11" s="30">
        <f>SUM(E12:E14)</f>
        <v>1716.86</v>
      </c>
      <c r="F11" s="30">
        <f t="shared" ref="F11" si="1">SUM(F12:F14)</f>
        <v>0</v>
      </c>
      <c r="G11" s="30">
        <f t="shared" ref="G11" si="2">SUM(G12:G14)</f>
        <v>1633.098</v>
      </c>
      <c r="H11" s="30">
        <f t="shared" ref="H11" si="3">SUM(H12:H14)</f>
        <v>155.33000000000001</v>
      </c>
      <c r="I11" s="29">
        <f t="shared" ref="I11" si="4">SUM(J11:M11)</f>
        <v>4.5562700000000014</v>
      </c>
      <c r="J11" s="30">
        <f>SUM(J12:J14)</f>
        <v>2.0761110000000005</v>
      </c>
      <c r="K11" s="30">
        <f t="shared" ref="K11:M11" si="5">SUM(K12:K14)</f>
        <v>0</v>
      </c>
      <c r="L11" s="30">
        <f t="shared" si="5"/>
        <v>2.2609340000000007</v>
      </c>
      <c r="M11" s="30">
        <f t="shared" si="5"/>
        <v>0.219225</v>
      </c>
      <c r="O11" s="1" t="s">
        <v>31</v>
      </c>
    </row>
    <row r="12" spans="1:18" x14ac:dyDescent="0.25">
      <c r="A12" s="45"/>
      <c r="B12" s="47"/>
      <c r="C12" s="9" t="s">
        <v>12</v>
      </c>
      <c r="D12" s="31">
        <f t="shared" si="0"/>
        <v>3505.1149999999998</v>
      </c>
      <c r="E12" s="28">
        <f>SUM(E16,E20,E24,E28,E32,E36,E40,E44,E48,E52)</f>
        <v>1716.86</v>
      </c>
      <c r="F12" s="28">
        <f t="shared" ref="F12:H12" si="6">SUM(F16,F20,F24,F28,F32,F36,F40,F44,F48,F52)</f>
        <v>0</v>
      </c>
      <c r="G12" s="28">
        <f t="shared" si="6"/>
        <v>1632.925</v>
      </c>
      <c r="H12" s="28">
        <f t="shared" si="6"/>
        <v>155.33000000000001</v>
      </c>
      <c r="I12" s="31">
        <f t="shared" ref="I12:I54" si="7">SUM(J12:M12)</f>
        <v>4.5562700000000014</v>
      </c>
      <c r="J12" s="28">
        <f>SUM(J16,J20,J24,J28,J32,J36,J40,J44,J48,J52)</f>
        <v>2.0761110000000005</v>
      </c>
      <c r="K12" s="28">
        <f t="shared" ref="K12:M12" si="8">SUM(K16,K20,K24,K28,K32,K36,K40,K44,K48,K52)</f>
        <v>0</v>
      </c>
      <c r="L12" s="28">
        <f t="shared" si="8"/>
        <v>2.2609340000000007</v>
      </c>
      <c r="M12" s="28">
        <f t="shared" si="8"/>
        <v>0.219225</v>
      </c>
      <c r="O12" s="21" t="b">
        <f>D11=[4]Свод!$E$11/1000</f>
        <v>1</v>
      </c>
      <c r="P12" s="22" t="s">
        <v>21</v>
      </c>
      <c r="Q12" s="21"/>
    </row>
    <row r="13" spans="1:18" x14ac:dyDescent="0.25">
      <c r="A13" s="45"/>
      <c r="B13" s="47"/>
      <c r="C13" s="11" t="s">
        <v>13</v>
      </c>
      <c r="D13" s="31">
        <f t="shared" si="0"/>
        <v>0.17299999999999999</v>
      </c>
      <c r="E13" s="28">
        <f t="shared" ref="E13:H13" si="9">SUM(E17,E21,E25,E29,E33,E37,E41,E45,E49,E53)</f>
        <v>0</v>
      </c>
      <c r="F13" s="28">
        <f t="shared" si="9"/>
        <v>0</v>
      </c>
      <c r="G13" s="28">
        <f t="shared" si="9"/>
        <v>0.17299999999999999</v>
      </c>
      <c r="H13" s="28">
        <f t="shared" si="9"/>
        <v>0</v>
      </c>
      <c r="I13" s="31">
        <f t="shared" si="7"/>
        <v>0</v>
      </c>
      <c r="J13" s="28">
        <f t="shared" ref="J13:M13" si="10">SUM(J17,J21,J25,J29,J33,J37,J41,J45,J49,J53)</f>
        <v>0</v>
      </c>
      <c r="K13" s="28">
        <f t="shared" si="10"/>
        <v>0</v>
      </c>
      <c r="L13" s="28">
        <f t="shared" si="10"/>
        <v>0</v>
      </c>
      <c r="M13" s="28">
        <f t="shared" si="10"/>
        <v>0</v>
      </c>
      <c r="O13" s="21"/>
      <c r="P13" s="21"/>
      <c r="Q13" s="21"/>
    </row>
    <row r="14" spans="1:18" x14ac:dyDescent="0.25">
      <c r="A14" s="41"/>
      <c r="B14" s="48"/>
      <c r="C14" s="12" t="s">
        <v>14</v>
      </c>
      <c r="D14" s="31">
        <f t="shared" si="0"/>
        <v>0</v>
      </c>
      <c r="E14" s="28">
        <f t="shared" ref="E14:H14" si="11">SUM(E18,E22,E26,E30,E34,E38,E42,E46,E50,E54)</f>
        <v>0</v>
      </c>
      <c r="F14" s="28">
        <f t="shared" si="11"/>
        <v>0</v>
      </c>
      <c r="G14" s="28">
        <f t="shared" si="11"/>
        <v>0</v>
      </c>
      <c r="H14" s="28">
        <f t="shared" si="11"/>
        <v>0</v>
      </c>
      <c r="I14" s="31">
        <f t="shared" si="7"/>
        <v>0</v>
      </c>
      <c r="J14" s="28">
        <f t="shared" ref="J14:M14" si="12">SUM(J18,J22,J26,J30,J34,J38,J42,J46,J50,J54)</f>
        <v>0</v>
      </c>
      <c r="K14" s="28">
        <f t="shared" si="12"/>
        <v>0</v>
      </c>
      <c r="L14" s="28">
        <f t="shared" si="12"/>
        <v>0</v>
      </c>
      <c r="M14" s="28">
        <f t="shared" si="12"/>
        <v>0</v>
      </c>
      <c r="P14" s="23"/>
      <c r="Q14" s="21"/>
    </row>
    <row r="15" spans="1:18" x14ac:dyDescent="0.25">
      <c r="A15" s="49">
        <v>1</v>
      </c>
      <c r="B15" s="36" t="s">
        <v>28</v>
      </c>
      <c r="C15" s="13" t="s">
        <v>11</v>
      </c>
      <c r="D15" s="32">
        <f t="shared" si="0"/>
        <v>3505.2879999999996</v>
      </c>
      <c r="E15" s="33">
        <f>SUM(E16:E18)</f>
        <v>1716.86</v>
      </c>
      <c r="F15" s="33">
        <f t="shared" ref="F15:H15" si="13">SUM(F16:F18)</f>
        <v>0</v>
      </c>
      <c r="G15" s="33">
        <f t="shared" si="13"/>
        <v>1633.098</v>
      </c>
      <c r="H15" s="33">
        <f t="shared" si="13"/>
        <v>155.33000000000001</v>
      </c>
      <c r="I15" s="32">
        <f t="shared" si="7"/>
        <v>4.5562700000000014</v>
      </c>
      <c r="J15" s="33">
        <f>SUM(J16:J18)</f>
        <v>2.0761110000000005</v>
      </c>
      <c r="K15" s="33">
        <f t="shared" ref="K15:M15" si="14">SUM(K16:K18)</f>
        <v>0</v>
      </c>
      <c r="L15" s="33">
        <f t="shared" si="14"/>
        <v>2.2609340000000007</v>
      </c>
      <c r="M15" s="33">
        <f t="shared" si="14"/>
        <v>0.219225</v>
      </c>
      <c r="R15" s="20"/>
    </row>
    <row r="16" spans="1:18" x14ac:dyDescent="0.25">
      <c r="A16" s="49"/>
      <c r="B16" s="37"/>
      <c r="C16" s="12" t="s">
        <v>12</v>
      </c>
      <c r="D16" s="34">
        <f t="shared" si="0"/>
        <v>3505.1149999999998</v>
      </c>
      <c r="E16" s="28">
        <f>SUMPRODUCT(([2]октябрь!$AS$7:$AS$5000=$B$15)*([2]октябрь!$AR$7:$AR$5000=$C16)*([2]октябрь!$L$7:$L$5000=E$9)*([2]октябрь!$X$7:$X$5000))/1000</f>
        <v>1716.86</v>
      </c>
      <c r="F16" s="28">
        <f>SUMPRODUCT(([2]октябрь!$AS$7:$AS$5000=$B$15)*([2]октябрь!$AR$7:$AR$5000=$C16)*([2]октябрь!$L$7:$L$5000=F$9)*([2]октябрь!$X$7:$X$5000))/1000</f>
        <v>0</v>
      </c>
      <c r="G16" s="28">
        <f>SUMPRODUCT(([2]октябрь!$AS$7:$AS$5000=$B$15)*([2]октябрь!$AR$7:$AR$5000=$C16)*([2]октябрь!$L$7:$L$5000=G$9)*([2]октябрь!$X$7:$X$5000))/1000</f>
        <v>1632.925</v>
      </c>
      <c r="H16" s="28">
        <f>SUMPRODUCT(([2]октябрь!$AS$7:$AS$5000=$B$15)*([2]октябрь!$AR$7:$AR$5000=$C16)*([2]октябрь!$L$7:$L$5000=H$9)*([2]октябрь!$X$7:$X$5000))/1000</f>
        <v>155.33000000000001</v>
      </c>
      <c r="I16" s="31">
        <f t="shared" si="7"/>
        <v>4.5562700000000014</v>
      </c>
      <c r="J16" s="28">
        <f>SUMPRODUCT(([2]октябрь!$AS$7:$AS$5000=$B$15)*([2]октябрь!$AR$7:$AR$5000=$C16)*([2]октябрь!$L$7:$L$5000=J$9)*([2]октябрь!$AN$7:$AN$5000))/1000</f>
        <v>2.0761110000000005</v>
      </c>
      <c r="K16" s="28">
        <f>SUMPRODUCT(([2]октябрь!$AS$7:$AS$5000=$B$15)*([2]октябрь!$AR$7:$AR$5000=$C16)*([2]октябрь!$L$7:$L$5000=K$9)*([2]октябрь!$AN$7:$AN$5000))/1000</f>
        <v>0</v>
      </c>
      <c r="L16" s="28">
        <f>SUMPRODUCT(([2]октябрь!$AS$7:$AS$5000=$B$15)*([2]октябрь!$AR$7:$AR$5000=$C16)*([2]октябрь!$L$7:$L$5000=L$9)*([2]октябрь!$AN$7:$AN$5000))/1000</f>
        <v>2.2609340000000007</v>
      </c>
      <c r="M16" s="28">
        <f>SUMPRODUCT(([2]октябрь!$AS$7:$AS$5000=$B$15)*([2]октябрь!$AR$7:$AR$5000=$C16)*([2]октябрь!$L$7:$L$5000=M$9)*([2]октябрь!$AN$7:$AN$5000))/1000</f>
        <v>0.219225</v>
      </c>
    </row>
    <row r="17" spans="1:13" x14ac:dyDescent="0.25">
      <c r="A17" s="49"/>
      <c r="B17" s="37"/>
      <c r="C17" s="12" t="s">
        <v>13</v>
      </c>
      <c r="D17" s="34">
        <f t="shared" si="0"/>
        <v>0.17299999999999999</v>
      </c>
      <c r="E17" s="28">
        <f>SUMPRODUCT(([2]октябрь!$AS$7:$AS$5000=$B$15)*([2]октябрь!$AR$7:$AR$5000=$C17)*([2]октябрь!$L$7:$L$5000=E$9)*([2]октябрь!$X$7:$X$5000))/1000</f>
        <v>0</v>
      </c>
      <c r="F17" s="28">
        <f>SUMPRODUCT(([2]октябрь!$AS$7:$AS$5000=$B$15)*([2]октябрь!$AR$7:$AR$5000=$C17)*([2]октябрь!$L$7:$L$5000=F$9)*([2]октябрь!$X$7:$X$5000))/1000</f>
        <v>0</v>
      </c>
      <c r="G17" s="28">
        <f>SUMPRODUCT(([2]октябрь!$AS$7:$AS$5000=$B$15)*([2]октябрь!$AR$7:$AR$5000=$C17)*([2]октябрь!$L$7:$L$5000=G$9)*([2]октябрь!$X$7:$X$5000))/1000</f>
        <v>0.17299999999999999</v>
      </c>
      <c r="H17" s="28">
        <f>SUMPRODUCT(([2]октябрь!$AS$7:$AS$5000=$B$15)*([2]октябрь!$AR$7:$AR$5000=$C17)*([2]октябрь!$L$7:$L$5000=H$9)*([2]октябрь!$X$7:$X$5000))/1000</f>
        <v>0</v>
      </c>
      <c r="I17" s="31">
        <f t="shared" si="7"/>
        <v>0</v>
      </c>
      <c r="J17" s="28">
        <f>SUMPRODUCT(([2]октябрь!$AS$7:$AS$5000=$B$15)*([2]октябрь!$AR$7:$AR$5000=$C17)*([2]октябрь!$L$7:$L$5000=J$9)*([2]октябрь!$AN$7:$AN$5000))/1000</f>
        <v>0</v>
      </c>
      <c r="K17" s="28">
        <f>SUMPRODUCT(([2]октябрь!$AS$7:$AS$5000=$B$15)*([2]октябрь!$AR$7:$AR$5000=$C17)*([2]октябрь!$L$7:$L$5000=K$9)*([2]октябрь!$AN$7:$AN$5000))/1000</f>
        <v>0</v>
      </c>
      <c r="L17" s="28">
        <f>SUMPRODUCT(([2]октябрь!$AS$7:$AS$5000=$B$15)*([2]октябрь!$AR$7:$AR$5000=$C17)*([2]октябрь!$L$7:$L$5000=L$9)*([2]октябрь!$AN$7:$AN$5000))/1000</f>
        <v>0</v>
      </c>
      <c r="M17" s="28">
        <f>SUMPRODUCT(([2]октябрь!$AS$7:$AS$5000=$B$15)*([2]октябрь!$AR$7:$AR$5000=$C17)*([2]октябрь!$L$7:$L$5000=M$9)*([2]октябрь!$AN$7:$AN$5000))/1000</f>
        <v>0</v>
      </c>
    </row>
    <row r="18" spans="1:13" x14ac:dyDescent="0.25">
      <c r="A18" s="49"/>
      <c r="B18" s="38"/>
      <c r="C18" s="12" t="s">
        <v>14</v>
      </c>
      <c r="D18" s="34">
        <f t="shared" si="0"/>
        <v>0</v>
      </c>
      <c r="E18" s="28">
        <f>SUMPRODUCT(([2]октябрь!$AS$7:$AS$5000=$B$15)*([2]октябрь!$AR$7:$AR$5000=$C18)*([2]октябрь!$L$7:$L$5000=E$9)*([2]октябрь!$X$7:$X$5000))/1000</f>
        <v>0</v>
      </c>
      <c r="F18" s="28">
        <f>SUMPRODUCT(([2]октябрь!$AS$7:$AS$5000=$B$15)*([2]октябрь!$AR$7:$AR$5000=$C18)*([2]октябрь!$L$7:$L$5000=F$9)*([2]октябрь!$X$7:$X$5000))/1000</f>
        <v>0</v>
      </c>
      <c r="G18" s="28">
        <f>SUMPRODUCT(([2]октябрь!$AS$7:$AS$5000=$B$15)*([2]октябрь!$AR$7:$AR$5000=$C18)*([2]октябрь!$L$7:$L$5000=G$9)*([2]октябрь!$X$7:$X$5000))/1000</f>
        <v>0</v>
      </c>
      <c r="H18" s="28">
        <f>SUMPRODUCT(([2]октябрь!$AS$7:$AS$5000=$B$15)*([2]октябрь!$AR$7:$AR$5000=$C18)*([2]октябрь!$L$7:$L$5000=H$9)*([2]октябрь!$X$7:$X$5000))/1000</f>
        <v>0</v>
      </c>
      <c r="I18" s="31">
        <f t="shared" si="7"/>
        <v>0</v>
      </c>
      <c r="J18" s="28">
        <f>SUMPRODUCT(([2]октябрь!$AS$7:$AS$5000=$B$15)*([2]октябрь!$AR$7:$AR$5000=$C18)*([2]октябрь!$L$7:$L$5000=J$9)*([2]октябрь!$AN$7:$AN$5000))/1000</f>
        <v>0</v>
      </c>
      <c r="K18" s="28">
        <f>SUMPRODUCT(([2]октябрь!$AS$7:$AS$5000=$B$15)*([2]октябрь!$AR$7:$AR$5000=$C18)*([2]октябрь!$L$7:$L$5000=K$9)*([2]октябрь!$AN$7:$AN$5000))/1000</f>
        <v>0</v>
      </c>
      <c r="L18" s="28">
        <f>SUMPRODUCT(([2]октябрь!$AS$7:$AS$5000=$B$15)*([2]октябрь!$AR$7:$AR$5000=$C18)*([2]октябрь!$L$7:$L$5000=L$9)*([2]октябрь!$AN$7:$AN$5000))/1000</f>
        <v>0</v>
      </c>
      <c r="M18" s="28">
        <f>SUMPRODUCT(([2]октябрь!$AS$7:$AS$5000=$B$15)*([2]октябрь!$AR$7:$AR$5000=$C18)*([2]октябрь!$L$7:$L$5000=M$9)*([2]октябрь!$AN$7:$AN$5000))/1000</f>
        <v>0</v>
      </c>
    </row>
    <row r="19" spans="1:13" x14ac:dyDescent="0.25">
      <c r="A19" s="36">
        <v>2</v>
      </c>
      <c r="B19" s="36" t="s">
        <v>23</v>
      </c>
      <c r="C19" s="13" t="s">
        <v>11</v>
      </c>
      <c r="D19" s="32">
        <f t="shared" ref="D19:D46" si="15">SUM(E19:H19)</f>
        <v>0</v>
      </c>
      <c r="E19" s="33">
        <f>SUM(E20:E22)</f>
        <v>0</v>
      </c>
      <c r="F19" s="33">
        <f t="shared" ref="F19:H19" si="16">SUM(F20:F22)</f>
        <v>0</v>
      </c>
      <c r="G19" s="33">
        <f t="shared" si="16"/>
        <v>0</v>
      </c>
      <c r="H19" s="33">
        <f t="shared" si="16"/>
        <v>0</v>
      </c>
      <c r="I19" s="32">
        <f t="shared" si="7"/>
        <v>0</v>
      </c>
      <c r="J19" s="33">
        <f>J20</f>
        <v>0</v>
      </c>
      <c r="K19" s="33">
        <f t="shared" ref="K19:M19" si="17">K20</f>
        <v>0</v>
      </c>
      <c r="L19" s="33">
        <f t="shared" si="17"/>
        <v>0</v>
      </c>
      <c r="M19" s="33">
        <f t="shared" si="17"/>
        <v>0</v>
      </c>
    </row>
    <row r="20" spans="1:13" x14ac:dyDescent="0.25">
      <c r="A20" s="37"/>
      <c r="B20" s="37"/>
      <c r="C20" s="12" t="s">
        <v>12</v>
      </c>
      <c r="D20" s="34">
        <f t="shared" si="15"/>
        <v>0</v>
      </c>
      <c r="E20" s="28">
        <f>SUMPRODUCT(([2]октябрь!$AS$7:$AS$5000=$B$19)*([2]октябрь!$AR$7:$AR$5000=$C20)*([2]октябрь!$L$7:$L$5000=E$9)*([2]октябрь!$X$7:$X$5000))/1000</f>
        <v>0</v>
      </c>
      <c r="F20" s="28">
        <f>SUMPRODUCT(([2]октябрь!$AS$7:$AS$5000=$B$19)*([2]октябрь!$AR$7:$AR$5000=$C20)*([2]октябрь!$L$7:$L$5000=F$9)*([2]октябрь!$X$7:$X$5000))/1000</f>
        <v>0</v>
      </c>
      <c r="G20" s="28">
        <f>SUMPRODUCT(([2]октябрь!$AS$7:$AS$5000=$B$19)*([2]октябрь!$AR$7:$AR$5000=$C20)*([2]октябрь!$L$7:$L$5000=G$9)*([2]октябрь!$X$7:$X$5000))/1000</f>
        <v>0</v>
      </c>
      <c r="H20" s="28">
        <f>SUMPRODUCT(([2]октябрь!$AS$7:$AS$5000=$B$19)*([2]октябрь!$AR$7:$AR$5000=$C20)*([2]октябрь!$L$7:$L$5000=H$9)*([2]октябрь!$X$7:$X$5000))/1000</f>
        <v>0</v>
      </c>
      <c r="I20" s="31">
        <f t="shared" si="7"/>
        <v>0</v>
      </c>
      <c r="J20" s="28">
        <f>SUMPRODUCT(([2]октябрь!$AS$7:$AS$5000=$B$19)*([2]октябрь!$AR$7:$AR$5000=$C20)*([2]октябрь!$L$7:$L$5000=J$9)*([2]октябрь!$AN$7:$AN$5000))/1000</f>
        <v>0</v>
      </c>
      <c r="K20" s="28">
        <f>SUMPRODUCT(([2]октябрь!$AS$7:$AS$5000=$B$19)*([2]октябрь!$AR$7:$AR$5000=$C20)*([2]октябрь!$L$7:$L$5000=K$9)*([2]октябрь!$AN$7:$AN$5000))/1000</f>
        <v>0</v>
      </c>
      <c r="L20" s="28">
        <f>SUMPRODUCT(([2]октябрь!$AS$7:$AS$5000=$B$19)*([2]октябрь!$AR$7:$AR$5000=$C20)*([2]октябрь!$L$7:$L$5000=L$9)*([2]октябрь!$AN$7:$AN$5000))/1000</f>
        <v>0</v>
      </c>
      <c r="M20" s="28">
        <f>SUMPRODUCT(([2]октябрь!$AS$7:$AS$5000=$B$19)*([2]октябрь!$AR$7:$AR$5000=$C20)*([2]октябрь!$L$7:$L$5000=M$9)*([2]октябрь!$AN$7:$AN$5000))/1000</f>
        <v>0</v>
      </c>
    </row>
    <row r="21" spans="1:13" x14ac:dyDescent="0.25">
      <c r="A21" s="37"/>
      <c r="B21" s="37"/>
      <c r="C21" s="12" t="s">
        <v>13</v>
      </c>
      <c r="D21" s="34">
        <f t="shared" si="15"/>
        <v>0</v>
      </c>
      <c r="E21" s="28">
        <f>SUMPRODUCT(([2]октябрь!$AS$7:$AS$5000=$B$19)*([2]октябрь!$AR$7:$AR$5000=$C21)*([2]октябрь!$L$7:$L$5000=E$9)*([2]октябрь!$X$7:$X$5000))/1000</f>
        <v>0</v>
      </c>
      <c r="F21" s="28">
        <f>SUMPRODUCT(([2]октябрь!$AS$7:$AS$5000=$B$19)*([2]октябрь!$AR$7:$AR$5000=$C21)*([2]октябрь!$L$7:$L$5000=F$9)*([2]октябрь!$X$7:$X$5000))/1000</f>
        <v>0</v>
      </c>
      <c r="G21" s="28">
        <f>SUMPRODUCT(([2]октябрь!$AS$7:$AS$5000=$B$19)*([2]октябрь!$AR$7:$AR$5000=$C21)*([2]октябрь!$L$7:$L$5000=G$9)*([2]октябрь!$X$7:$X$5000))/1000</f>
        <v>0</v>
      </c>
      <c r="H21" s="28">
        <f>SUMPRODUCT(([2]октябрь!$AS$7:$AS$5000=$B$19)*([2]октябрь!$AR$7:$AR$5000=$C21)*([2]октябрь!$L$7:$L$5000=H$9)*([2]октябрь!$X$7:$X$5000))/1000</f>
        <v>0</v>
      </c>
      <c r="I21" s="31">
        <f t="shared" si="7"/>
        <v>0</v>
      </c>
      <c r="J21" s="28">
        <f>SUMPRODUCT(([2]октябрь!$AS$7:$AS$5000=$B$19)*([2]октябрь!$AR$7:$AR$5000=$C21)*([2]октябрь!$L$7:$L$5000=J$9)*([2]октябрь!$AN$7:$AN$5000))/1000</f>
        <v>0</v>
      </c>
      <c r="K21" s="28">
        <f>SUMPRODUCT(([2]октябрь!$AS$7:$AS$5000=$B$19)*([2]октябрь!$AR$7:$AR$5000=$C21)*([2]октябрь!$L$7:$L$5000=K$9)*([2]октябрь!$AN$7:$AN$5000))/1000</f>
        <v>0</v>
      </c>
      <c r="L21" s="28">
        <f>SUMPRODUCT(([2]октябрь!$AS$7:$AS$5000=$B$19)*([2]октябрь!$AR$7:$AR$5000=$C21)*([2]октябрь!$L$7:$L$5000=L$9)*([2]октябрь!$AN$7:$AN$5000))/1000</f>
        <v>0</v>
      </c>
      <c r="M21" s="28">
        <f>SUMPRODUCT(([2]октябрь!$AS$7:$AS$5000=$B$19)*([2]октябрь!$AR$7:$AR$5000=$C21)*([2]октябрь!$L$7:$L$5000=M$9)*([2]октябрь!$AN$7:$AN$5000))/1000</f>
        <v>0</v>
      </c>
    </row>
    <row r="22" spans="1:13" x14ac:dyDescent="0.25">
      <c r="A22" s="38"/>
      <c r="B22" s="38"/>
      <c r="C22" s="12" t="s">
        <v>14</v>
      </c>
      <c r="D22" s="34">
        <f t="shared" si="15"/>
        <v>0</v>
      </c>
      <c r="E22" s="28">
        <f>SUMPRODUCT(([2]октябрь!$AS$7:$AS$5000=$B$19)*([2]октябрь!$AR$7:$AR$5000=$C22)*([2]октябрь!$L$7:$L$5000=E$9)*([2]октябрь!$X$7:$X$5000))/1000</f>
        <v>0</v>
      </c>
      <c r="F22" s="28">
        <f>SUMPRODUCT(([2]октябрь!$AS$7:$AS$5000=$B$19)*([2]октябрь!$AR$7:$AR$5000=$C22)*([2]октябрь!$L$7:$L$5000=F$9)*([2]октябрь!$X$7:$X$5000))/1000</f>
        <v>0</v>
      </c>
      <c r="G22" s="28">
        <f>SUMPRODUCT(([2]октябрь!$AS$7:$AS$5000=$B$19)*([2]октябрь!$AR$7:$AR$5000=$C22)*([2]октябрь!$L$7:$L$5000=G$9)*([2]октябрь!$X$7:$X$5000))/1000</f>
        <v>0</v>
      </c>
      <c r="H22" s="28">
        <f>SUMPRODUCT(([2]октябрь!$AS$7:$AS$5000=$B$19)*([2]октябрь!$AR$7:$AR$5000=$C22)*([2]октябрь!$L$7:$L$5000=H$9)*([2]октябрь!$X$7:$X$5000))/1000</f>
        <v>0</v>
      </c>
      <c r="I22" s="31">
        <f t="shared" si="7"/>
        <v>0</v>
      </c>
      <c r="J22" s="28">
        <f>SUMPRODUCT(([2]октябрь!$AS$7:$AS$5000=$B$19)*([2]октябрь!$AR$7:$AR$5000=$C22)*([2]октябрь!$L$7:$L$5000=J$9)*([2]октябрь!$AN$7:$AN$5000))/1000</f>
        <v>0</v>
      </c>
      <c r="K22" s="28">
        <f>SUMPRODUCT(([2]октябрь!$AS$7:$AS$5000=$B$19)*([2]октябрь!$AR$7:$AR$5000=$C22)*([2]октябрь!$L$7:$L$5000=K$9)*([2]октябрь!$AN$7:$AN$5000))/1000</f>
        <v>0</v>
      </c>
      <c r="L22" s="28">
        <f>SUMPRODUCT(([2]октябрь!$AS$7:$AS$5000=$B$19)*([2]октябрь!$AR$7:$AR$5000=$C22)*([2]октябрь!$L$7:$L$5000=L$9)*([2]октябрь!$AN$7:$AN$5000))/1000</f>
        <v>0</v>
      </c>
      <c r="M22" s="28">
        <f>SUMPRODUCT(([2]октябрь!$AS$7:$AS$5000=$B$19)*([2]октябрь!$AR$7:$AR$5000=$C22)*([2]октябрь!$L$7:$L$5000=M$9)*([2]октябрь!$AN$7:$AN$5000))/1000</f>
        <v>0</v>
      </c>
    </row>
    <row r="23" spans="1:13" x14ac:dyDescent="0.25">
      <c r="A23" s="36">
        <v>3</v>
      </c>
      <c r="B23" s="36" t="s">
        <v>24</v>
      </c>
      <c r="C23" s="13" t="s">
        <v>11</v>
      </c>
      <c r="D23" s="32">
        <f t="shared" si="15"/>
        <v>0</v>
      </c>
      <c r="E23" s="33">
        <f>SUM(E24:E26)</f>
        <v>0</v>
      </c>
      <c r="F23" s="33">
        <f t="shared" ref="F23:H23" si="18">SUM(F24:F26)</f>
        <v>0</v>
      </c>
      <c r="G23" s="33">
        <f t="shared" si="18"/>
        <v>0</v>
      </c>
      <c r="H23" s="33">
        <f t="shared" si="18"/>
        <v>0</v>
      </c>
      <c r="I23" s="32">
        <f t="shared" si="7"/>
        <v>0</v>
      </c>
      <c r="J23" s="33">
        <f>J24</f>
        <v>0</v>
      </c>
      <c r="K23" s="33">
        <f t="shared" ref="K23:M23" si="19">K24</f>
        <v>0</v>
      </c>
      <c r="L23" s="33">
        <f t="shared" si="19"/>
        <v>0</v>
      </c>
      <c r="M23" s="33">
        <f t="shared" si="19"/>
        <v>0</v>
      </c>
    </row>
    <row r="24" spans="1:13" x14ac:dyDescent="0.25">
      <c r="A24" s="37"/>
      <c r="B24" s="37"/>
      <c r="C24" s="12" t="s">
        <v>12</v>
      </c>
      <c r="D24" s="34">
        <f t="shared" si="15"/>
        <v>0</v>
      </c>
      <c r="E24" s="28">
        <f>SUMPRODUCT(([2]октябрь!$AS$7:$AS$5000=$B$23)*([2]октябрь!$AR$7:$AR$5000=$C24)*([2]октябрь!$L$7:$L$5000=E$9)*([2]октябрь!$X$7:$X$5000))/1000</f>
        <v>0</v>
      </c>
      <c r="F24" s="28">
        <f>SUMPRODUCT(([2]октябрь!$AS$7:$AS$5000=$B$23)*([2]октябрь!$AR$7:$AR$5000=$C24)*([2]октябрь!$L$7:$L$5000=F$9)*([2]октябрь!$X$7:$X$5000))/1000</f>
        <v>0</v>
      </c>
      <c r="G24" s="28">
        <f>SUMPRODUCT(([2]октябрь!$AS$7:$AS$5000=$B$23)*([2]октябрь!$AR$7:$AR$5000=$C24)*([2]октябрь!$L$7:$L$5000=G$9)*([2]октябрь!$X$7:$X$5000))/1000</f>
        <v>0</v>
      </c>
      <c r="H24" s="28">
        <f>SUMPRODUCT(([2]октябрь!$AS$7:$AS$5000=$B$23)*([2]октябрь!$AR$7:$AR$5000=$C24)*([2]октябрь!$L$7:$L$5000=H$9)*([2]октябрь!$X$7:$X$5000))/1000</f>
        <v>0</v>
      </c>
      <c r="I24" s="31">
        <f t="shared" si="7"/>
        <v>0</v>
      </c>
      <c r="J24" s="28">
        <f>SUMPRODUCT(([2]октябрь!$AS$7:$AS$5000=$B$23)*([2]октябрь!$AR$7:$AR$5000=$C24)*([2]октябрь!$L$7:$L$5000=J$9)*([2]октябрь!$AN$7:$AN$5000))/1000</f>
        <v>0</v>
      </c>
      <c r="K24" s="28">
        <f>SUMPRODUCT(([2]октябрь!$AS$7:$AS$5000=$B$23)*([2]октябрь!$AR$7:$AR$5000=$C24)*([2]октябрь!$L$7:$L$5000=K$9)*([2]октябрь!$AN$7:$AN$5000))/1000</f>
        <v>0</v>
      </c>
      <c r="L24" s="28">
        <f>SUMPRODUCT(([2]октябрь!$AS$7:$AS$5000=$B$23)*([2]октябрь!$AR$7:$AR$5000=$C24)*([2]октябрь!$L$7:$L$5000=L$9)*([2]октябрь!$AN$7:$AN$5000))/1000</f>
        <v>0</v>
      </c>
      <c r="M24" s="28">
        <f>SUMPRODUCT(([2]октябрь!$AS$7:$AS$5000=$B$23)*([2]октябрь!$AR$7:$AR$5000=$C24)*([2]октябрь!$L$7:$L$5000=M$9)*([2]октябрь!$AN$7:$AN$5000))/1000</f>
        <v>0</v>
      </c>
    </row>
    <row r="25" spans="1:13" x14ac:dyDescent="0.25">
      <c r="A25" s="37"/>
      <c r="B25" s="37"/>
      <c r="C25" s="12" t="s">
        <v>13</v>
      </c>
      <c r="D25" s="34">
        <f t="shared" si="15"/>
        <v>0</v>
      </c>
      <c r="E25" s="28">
        <f>SUMPRODUCT(([2]октябрь!$AS$7:$AS$5000=$B$23)*([2]октябрь!$AR$7:$AR$5000=$C25)*([2]октябрь!$L$7:$L$5000=E$9)*([2]октябрь!$X$7:$X$5000))/1000</f>
        <v>0</v>
      </c>
      <c r="F25" s="28">
        <f>SUMPRODUCT(([2]октябрь!$AS$7:$AS$5000=$B$23)*([2]октябрь!$AR$7:$AR$5000=$C25)*([2]октябрь!$L$7:$L$5000=F$9)*([2]октябрь!$X$7:$X$5000))/1000</f>
        <v>0</v>
      </c>
      <c r="G25" s="28">
        <f>SUMPRODUCT(([2]октябрь!$AS$7:$AS$5000=$B$23)*([2]октябрь!$AR$7:$AR$5000=$C25)*([2]октябрь!$L$7:$L$5000=G$9)*([2]октябрь!$X$7:$X$5000))/1000</f>
        <v>0</v>
      </c>
      <c r="H25" s="28">
        <f>SUMPRODUCT(([2]октябрь!$AS$7:$AS$5000=$B$23)*([2]октябрь!$AR$7:$AR$5000=$C25)*([2]октябрь!$L$7:$L$5000=H$9)*([2]октябрь!$X$7:$X$5000))/1000</f>
        <v>0</v>
      </c>
      <c r="I25" s="31">
        <f t="shared" si="7"/>
        <v>0</v>
      </c>
      <c r="J25" s="28">
        <f>SUMPRODUCT(([2]октябрь!$AS$7:$AS$5000=$B$23)*([2]октябрь!$AR$7:$AR$5000=$C25)*([2]октябрь!$L$7:$L$5000=J$9)*([2]октябрь!$AN$7:$AN$5000))/1000</f>
        <v>0</v>
      </c>
      <c r="K25" s="28">
        <f>SUMPRODUCT(([2]октябрь!$AS$7:$AS$5000=$B$23)*([2]октябрь!$AR$7:$AR$5000=$C25)*([2]октябрь!$L$7:$L$5000=K$9)*([2]октябрь!$AN$7:$AN$5000))/1000</f>
        <v>0</v>
      </c>
      <c r="L25" s="28">
        <f>SUMPRODUCT(([2]октябрь!$AS$7:$AS$5000=$B$23)*([2]октябрь!$AR$7:$AR$5000=$C25)*([2]октябрь!$L$7:$L$5000=L$9)*([2]октябрь!$AN$7:$AN$5000))/1000</f>
        <v>0</v>
      </c>
      <c r="M25" s="28">
        <f>SUMPRODUCT(([2]октябрь!$AS$7:$AS$5000=$B$23)*([2]октябрь!$AR$7:$AR$5000=$C25)*([2]октябрь!$L$7:$L$5000=M$9)*([2]октябрь!$AN$7:$AN$5000))/1000</f>
        <v>0</v>
      </c>
    </row>
    <row r="26" spans="1:13" x14ac:dyDescent="0.25">
      <c r="A26" s="38"/>
      <c r="B26" s="38"/>
      <c r="C26" s="12" t="s">
        <v>14</v>
      </c>
      <c r="D26" s="34">
        <f t="shared" si="15"/>
        <v>0</v>
      </c>
      <c r="E26" s="28">
        <f>SUMPRODUCT(([2]октябрь!$AS$7:$AS$5000=$B$23)*([2]октябрь!$AR$7:$AR$5000=$C26)*([2]октябрь!$L$7:$L$5000=E$9)*([2]октябрь!$X$7:$X$5000))/1000</f>
        <v>0</v>
      </c>
      <c r="F26" s="28">
        <f>SUMPRODUCT(([2]октябрь!$AS$7:$AS$5000=$B$23)*([2]октябрь!$AR$7:$AR$5000=$C26)*([2]октябрь!$L$7:$L$5000=F$9)*([2]октябрь!$X$7:$X$5000))/1000</f>
        <v>0</v>
      </c>
      <c r="G26" s="28">
        <f>SUMPRODUCT(([2]октябрь!$AS$7:$AS$5000=$B$23)*([2]октябрь!$AR$7:$AR$5000=$C26)*([2]октябрь!$L$7:$L$5000=G$9)*([2]октябрь!$X$7:$X$5000))/1000</f>
        <v>0</v>
      </c>
      <c r="H26" s="28">
        <f>SUMPRODUCT(([2]октябрь!$AS$7:$AS$5000=$B$23)*([2]октябрь!$AR$7:$AR$5000=$C26)*([2]октябрь!$L$7:$L$5000=H$9)*([2]октябрь!$X$7:$X$5000))/1000</f>
        <v>0</v>
      </c>
      <c r="I26" s="31">
        <f t="shared" si="7"/>
        <v>0</v>
      </c>
      <c r="J26" s="28">
        <f>SUMPRODUCT(([2]октябрь!$AS$7:$AS$5000=$B$23)*([2]октябрь!$AR$7:$AR$5000=$C26)*([2]октябрь!$L$7:$L$5000=J$9)*([2]октябрь!$AN$7:$AN$5000))/1000</f>
        <v>0</v>
      </c>
      <c r="K26" s="28">
        <f>SUMPRODUCT(([2]октябрь!$AS$7:$AS$5000=$B$23)*([2]октябрь!$AR$7:$AR$5000=$C26)*([2]октябрь!$L$7:$L$5000=K$9)*([2]октябрь!$AN$7:$AN$5000))/1000</f>
        <v>0</v>
      </c>
      <c r="L26" s="28">
        <f>SUMPRODUCT(([2]октябрь!$AS$7:$AS$5000=$B$23)*([2]октябрь!$AR$7:$AR$5000=$C26)*([2]октябрь!$L$7:$L$5000=L$9)*([2]октябрь!$AN$7:$AN$5000))/1000</f>
        <v>0</v>
      </c>
      <c r="M26" s="28">
        <f>SUMPRODUCT(([2]октябрь!$AS$7:$AS$5000=$B$23)*([2]октябрь!$AR$7:$AR$5000=$C26)*([2]октябрь!$L$7:$L$5000=M$9)*([2]октябрь!$AN$7:$AN$5000))/1000</f>
        <v>0</v>
      </c>
    </row>
    <row r="27" spans="1:13" x14ac:dyDescent="0.25">
      <c r="A27" s="36">
        <v>4</v>
      </c>
      <c r="B27" s="36" t="s">
        <v>25</v>
      </c>
      <c r="C27" s="13" t="s">
        <v>11</v>
      </c>
      <c r="D27" s="32">
        <f t="shared" si="15"/>
        <v>0</v>
      </c>
      <c r="E27" s="33">
        <f>SUM(E28:E30)</f>
        <v>0</v>
      </c>
      <c r="F27" s="33">
        <f t="shared" ref="F27:H27" si="20">SUM(F28:F30)</f>
        <v>0</v>
      </c>
      <c r="G27" s="33">
        <f t="shared" si="20"/>
        <v>0</v>
      </c>
      <c r="H27" s="33">
        <f t="shared" si="20"/>
        <v>0</v>
      </c>
      <c r="I27" s="32">
        <f t="shared" si="7"/>
        <v>0</v>
      </c>
      <c r="J27" s="33">
        <f>J28</f>
        <v>0</v>
      </c>
      <c r="K27" s="33">
        <f t="shared" ref="K27:M27" si="21">K28</f>
        <v>0</v>
      </c>
      <c r="L27" s="33">
        <f t="shared" si="21"/>
        <v>0</v>
      </c>
      <c r="M27" s="33">
        <f t="shared" si="21"/>
        <v>0</v>
      </c>
    </row>
    <row r="28" spans="1:13" x14ac:dyDescent="0.25">
      <c r="A28" s="37"/>
      <c r="B28" s="37"/>
      <c r="C28" s="12" t="s">
        <v>12</v>
      </c>
      <c r="D28" s="34">
        <f t="shared" si="15"/>
        <v>0</v>
      </c>
      <c r="E28" s="28">
        <f>SUMPRODUCT(([2]октябрь!$AS$7:$AS$5000=$B$27)*([2]октябрь!$AR$7:$AR$5000=$C28)*([2]октябрь!$L$7:$L$5000=E$9)*([2]октябрь!$X$7:$X$5000))/1000</f>
        <v>0</v>
      </c>
      <c r="F28" s="28">
        <f>SUMPRODUCT(([2]октябрь!$AS$7:$AS$5000=$B$27)*([2]октябрь!$AR$7:$AR$5000=$C28)*([2]октябрь!$L$7:$L$5000=F$9)*([2]октябрь!$X$7:$X$5000))/1000</f>
        <v>0</v>
      </c>
      <c r="G28" s="28">
        <f>SUMPRODUCT(([2]октябрь!$AS$7:$AS$5000=$B$27)*([2]октябрь!$AR$7:$AR$5000=$C28)*([2]октябрь!$L$7:$L$5000=G$9)*([2]октябрь!$X$7:$X$5000))/1000</f>
        <v>0</v>
      </c>
      <c r="H28" s="28">
        <f>SUMPRODUCT(([2]октябрь!$AS$7:$AS$5000=$B$27)*([2]октябрь!$AR$7:$AR$5000=$C28)*([2]октябрь!$L$7:$L$5000=H$9)*([2]октябрь!$X$7:$X$5000))/1000</f>
        <v>0</v>
      </c>
      <c r="I28" s="31">
        <f t="shared" si="7"/>
        <v>0</v>
      </c>
      <c r="J28" s="28">
        <f>SUMPRODUCT(([2]октябрь!$AS$7:$AS$5000=$B$27)*([2]октябрь!$AR$7:$AR$5000=$C28)*([2]октябрь!$L$7:$L$5000=J$9)*([2]октябрь!$AN$7:$AN$5000))/1000</f>
        <v>0</v>
      </c>
      <c r="K28" s="28">
        <f>SUMPRODUCT(([2]октябрь!$AS$7:$AS$5000=$B$27)*([2]октябрь!$AR$7:$AR$5000=$C28)*([2]октябрь!$L$7:$L$5000=K$9)*([2]октябрь!$AN$7:$AN$5000))/1000</f>
        <v>0</v>
      </c>
      <c r="L28" s="28">
        <f>SUMPRODUCT(([2]октябрь!$AS$7:$AS$5000=$B$27)*([2]октябрь!$AR$7:$AR$5000=$C28)*([2]октябрь!$L$7:$L$5000=L$9)*([2]октябрь!$AN$7:$AN$5000))/1000</f>
        <v>0</v>
      </c>
      <c r="M28" s="28">
        <f>SUMPRODUCT(([2]октябрь!$AS$7:$AS$5000=$B$27)*([2]октябрь!$AR$7:$AR$5000=$C28)*([2]октябрь!$L$7:$L$5000=M$9)*([2]октябрь!$AN$7:$AN$5000))/1000</f>
        <v>0</v>
      </c>
    </row>
    <row r="29" spans="1:13" x14ac:dyDescent="0.25">
      <c r="A29" s="37"/>
      <c r="B29" s="37"/>
      <c r="C29" s="12" t="s">
        <v>13</v>
      </c>
      <c r="D29" s="34">
        <f t="shared" si="15"/>
        <v>0</v>
      </c>
      <c r="E29" s="28">
        <f>SUMPRODUCT(([2]октябрь!$AS$7:$AS$5000=$B$27)*([2]октябрь!$AR$7:$AR$5000=$C29)*([2]октябрь!$L$7:$L$5000=E$9)*([2]октябрь!$X$7:$X$5000))/1000</f>
        <v>0</v>
      </c>
      <c r="F29" s="28">
        <f>SUMPRODUCT(([2]октябрь!$AS$7:$AS$5000=$B$27)*([2]октябрь!$AR$7:$AR$5000=$C29)*([2]октябрь!$L$7:$L$5000=F$9)*([2]октябрь!$X$7:$X$5000))/1000</f>
        <v>0</v>
      </c>
      <c r="G29" s="28">
        <f>SUMPRODUCT(([2]октябрь!$AS$7:$AS$5000=$B$27)*([2]октябрь!$AR$7:$AR$5000=$C29)*([2]октябрь!$L$7:$L$5000=G$9)*([2]октябрь!$X$7:$X$5000))/1000</f>
        <v>0</v>
      </c>
      <c r="H29" s="28">
        <f>SUMPRODUCT(([2]октябрь!$AS$7:$AS$5000=$B$27)*([2]октябрь!$AR$7:$AR$5000=$C29)*([2]октябрь!$L$7:$L$5000=H$9)*([2]октябрь!$X$7:$X$5000))/1000</f>
        <v>0</v>
      </c>
      <c r="I29" s="31">
        <f t="shared" si="7"/>
        <v>0</v>
      </c>
      <c r="J29" s="28">
        <f>SUMPRODUCT(([2]октябрь!$AS$7:$AS$5000=$B$27)*([2]октябрь!$AR$7:$AR$5000=$C29)*([2]октябрь!$L$7:$L$5000=J$9)*([2]октябрь!$AN$7:$AN$5000))/1000</f>
        <v>0</v>
      </c>
      <c r="K29" s="28">
        <f>SUMPRODUCT(([2]октябрь!$AS$7:$AS$5000=$B$27)*([2]октябрь!$AR$7:$AR$5000=$C29)*([2]октябрь!$L$7:$L$5000=K$9)*([2]октябрь!$AN$7:$AN$5000))/1000</f>
        <v>0</v>
      </c>
      <c r="L29" s="28">
        <f>SUMPRODUCT(([2]октябрь!$AS$7:$AS$5000=$B$27)*([2]октябрь!$AR$7:$AR$5000=$C29)*([2]октябрь!$L$7:$L$5000=L$9)*([2]октябрь!$AN$7:$AN$5000))/1000</f>
        <v>0</v>
      </c>
      <c r="M29" s="28">
        <f>SUMPRODUCT(([2]октябрь!$AS$7:$AS$5000=$B$27)*([2]октябрь!$AR$7:$AR$5000=$C29)*([2]октябрь!$L$7:$L$5000=M$9)*([2]октябрь!$AN$7:$AN$5000))/1000</f>
        <v>0</v>
      </c>
    </row>
    <row r="30" spans="1:13" x14ac:dyDescent="0.25">
      <c r="A30" s="38"/>
      <c r="B30" s="38"/>
      <c r="C30" s="12" t="s">
        <v>14</v>
      </c>
      <c r="D30" s="34">
        <f t="shared" si="15"/>
        <v>0</v>
      </c>
      <c r="E30" s="28">
        <f>SUMPRODUCT(([2]октябрь!$AS$7:$AS$5000=$B$27)*([2]октябрь!$AR$7:$AR$5000=$C30)*([2]октябрь!$L$7:$L$5000=E$9)*([2]октябрь!$X$7:$X$5000))/1000</f>
        <v>0</v>
      </c>
      <c r="F30" s="28">
        <f>SUMPRODUCT(([2]октябрь!$AS$7:$AS$5000=$B$27)*([2]октябрь!$AR$7:$AR$5000=$C30)*([2]октябрь!$L$7:$L$5000=F$9)*([2]октябрь!$X$7:$X$5000))/1000</f>
        <v>0</v>
      </c>
      <c r="G30" s="28">
        <f>SUMPRODUCT(([2]октябрь!$AS$7:$AS$5000=$B$27)*([2]октябрь!$AR$7:$AR$5000=$C30)*([2]октябрь!$L$7:$L$5000=G$9)*([2]октябрь!$X$7:$X$5000))/1000</f>
        <v>0</v>
      </c>
      <c r="H30" s="28">
        <f>SUMPRODUCT(([2]октябрь!$AS$7:$AS$5000=$B$27)*([2]октябрь!$AR$7:$AR$5000=$C30)*([2]октябрь!$L$7:$L$5000=H$9)*([2]октябрь!$X$7:$X$5000))/1000</f>
        <v>0</v>
      </c>
      <c r="I30" s="31">
        <f t="shared" si="7"/>
        <v>0</v>
      </c>
      <c r="J30" s="28">
        <f>SUMPRODUCT(([2]октябрь!$AS$7:$AS$5000=$B$27)*([2]октябрь!$AR$7:$AR$5000=$C30)*([2]октябрь!$L$7:$L$5000=J$9)*([2]октябрь!$AN$7:$AN$5000))/1000</f>
        <v>0</v>
      </c>
      <c r="K30" s="28">
        <f>SUMPRODUCT(([2]октябрь!$AS$7:$AS$5000=$B$27)*([2]октябрь!$AR$7:$AR$5000=$C30)*([2]октябрь!$L$7:$L$5000=K$9)*([2]октябрь!$AN$7:$AN$5000))/1000</f>
        <v>0</v>
      </c>
      <c r="L30" s="28">
        <f>SUMPRODUCT(([2]октябрь!$AS$7:$AS$5000=$B$27)*([2]октябрь!$AR$7:$AR$5000=$C30)*([2]октябрь!$L$7:$L$5000=L$9)*([2]октябрь!$AN$7:$AN$5000))/1000</f>
        <v>0</v>
      </c>
      <c r="M30" s="28">
        <f>SUMPRODUCT(([2]октябрь!$AS$7:$AS$5000=$B$27)*([2]октябрь!$AR$7:$AR$5000=$C30)*([2]октябрь!$L$7:$L$5000=M$9)*([2]октябрь!$AN$7:$AN$5000))/1000</f>
        <v>0</v>
      </c>
    </row>
    <row r="31" spans="1:13" x14ac:dyDescent="0.25">
      <c r="A31" s="36">
        <v>5</v>
      </c>
      <c r="B31" s="40" t="s">
        <v>29</v>
      </c>
      <c r="C31" s="13" t="s">
        <v>11</v>
      </c>
      <c r="D31" s="32">
        <f t="shared" si="15"/>
        <v>0</v>
      </c>
      <c r="E31" s="33">
        <f>SUM(E32:E34)</f>
        <v>0</v>
      </c>
      <c r="F31" s="33">
        <f t="shared" ref="F31:H31" si="22">SUM(F32:F34)</f>
        <v>0</v>
      </c>
      <c r="G31" s="33">
        <f t="shared" si="22"/>
        <v>0</v>
      </c>
      <c r="H31" s="33">
        <f t="shared" si="22"/>
        <v>0</v>
      </c>
      <c r="I31" s="32">
        <f t="shared" si="7"/>
        <v>0</v>
      </c>
      <c r="J31" s="33">
        <f>J32</f>
        <v>0</v>
      </c>
      <c r="K31" s="33">
        <f t="shared" ref="K31:M31" si="23">K32</f>
        <v>0</v>
      </c>
      <c r="L31" s="33">
        <f t="shared" si="23"/>
        <v>0</v>
      </c>
      <c r="M31" s="33">
        <f t="shared" si="23"/>
        <v>0</v>
      </c>
    </row>
    <row r="32" spans="1:13" x14ac:dyDescent="0.25">
      <c r="A32" s="37"/>
      <c r="B32" s="45"/>
      <c r="C32" s="12" t="s">
        <v>12</v>
      </c>
      <c r="D32" s="34">
        <f t="shared" si="15"/>
        <v>0</v>
      </c>
      <c r="E32" s="28">
        <f>SUMPRODUCT(([2]октябрь!$AS$7:$AS$5000=$B$31)*([2]октябрь!$AR$7:$AR$5000=$C32)*([2]октябрь!$L$7:$L$5000=E$9)*([2]октябрь!$X$7:$X$5000))/1000</f>
        <v>0</v>
      </c>
      <c r="F32" s="28">
        <f>SUMPRODUCT(([2]октябрь!$AS$7:$AS$5000=$B$31)*([2]октябрь!$AR$7:$AR$5000=$C32)*([2]октябрь!$L$7:$L$5000=F$9)*([2]октябрь!$X$7:$X$5000))/1000</f>
        <v>0</v>
      </c>
      <c r="G32" s="28">
        <f>SUMPRODUCT(([2]октябрь!$AS$7:$AS$5000=$B$31)*([2]октябрь!$AR$7:$AR$5000=$C32)*([2]октябрь!$L$7:$L$5000=G$9)*([2]октябрь!$X$7:$X$5000))/1000</f>
        <v>0</v>
      </c>
      <c r="H32" s="28">
        <f>SUMPRODUCT(([2]октябрь!$AS$7:$AS$5000=$B$31)*([2]октябрь!$AR$7:$AR$5000=$C32)*([2]октябрь!$L$7:$L$5000=H$9)*([2]октябрь!$X$7:$X$5000))/1000</f>
        <v>0</v>
      </c>
      <c r="I32" s="31">
        <f t="shared" si="7"/>
        <v>0</v>
      </c>
      <c r="J32" s="28">
        <f>SUMPRODUCT(([2]октябрь!$AS$7:$AS$5000=$B$31)*([2]октябрь!$AR$7:$AR$5000=$C32)*([2]октябрь!$L$7:$L$5000=J$9)*([2]октябрь!$AN$7:$AN$5000))/1000</f>
        <v>0</v>
      </c>
      <c r="K32" s="28">
        <f>SUMPRODUCT(([2]октябрь!$AS$7:$AS$5000=$B$31)*([2]октябрь!$AR$7:$AR$5000=$C32)*([2]октябрь!$L$7:$L$5000=K$9)*([2]октябрь!$AN$7:$AN$5000))/1000</f>
        <v>0</v>
      </c>
      <c r="L32" s="28">
        <f>SUMPRODUCT(([2]октябрь!$AS$7:$AS$5000=$B$31)*([2]октябрь!$AR$7:$AR$5000=$C32)*([2]октябрь!$L$7:$L$5000=L$9)*([2]октябрь!$AN$7:$AN$5000))/1000</f>
        <v>0</v>
      </c>
      <c r="M32" s="28">
        <f>SUMPRODUCT(([2]октябрь!$AS$7:$AS$5000=$B$31)*([2]октябрь!$AR$7:$AR$5000=$C32)*([2]октябрь!$L$7:$L$5000=M$9)*([2]октябрь!$AN$7:$AN$5000))/1000</f>
        <v>0</v>
      </c>
    </row>
    <row r="33" spans="1:13" x14ac:dyDescent="0.25">
      <c r="A33" s="37"/>
      <c r="B33" s="45"/>
      <c r="C33" s="12" t="s">
        <v>13</v>
      </c>
      <c r="D33" s="34">
        <f t="shared" si="15"/>
        <v>0</v>
      </c>
      <c r="E33" s="28">
        <f>SUMPRODUCT(([2]октябрь!$AS$7:$AS$5000=$B$31)*([2]октябрь!$AR$7:$AR$5000=$C33)*([2]октябрь!$L$7:$L$5000=E$9)*([2]октябрь!$X$7:$X$5000))/1000</f>
        <v>0</v>
      </c>
      <c r="F33" s="28">
        <f>SUMPRODUCT(([2]октябрь!$AS$7:$AS$5000=$B$31)*([2]октябрь!$AR$7:$AR$5000=$C33)*([2]октябрь!$L$7:$L$5000=F$9)*([2]октябрь!$X$7:$X$5000))/1000</f>
        <v>0</v>
      </c>
      <c r="G33" s="28">
        <f>SUMPRODUCT(([2]октябрь!$AS$7:$AS$5000=$B$31)*([2]октябрь!$AR$7:$AR$5000=$C33)*([2]октябрь!$L$7:$L$5000=G$9)*([2]октябрь!$X$7:$X$5000))/1000</f>
        <v>0</v>
      </c>
      <c r="H33" s="28">
        <f>SUMPRODUCT(([2]октябрь!$AS$7:$AS$5000=$B$31)*([2]октябрь!$AR$7:$AR$5000=$C33)*([2]октябрь!$L$7:$L$5000=H$9)*([2]октябрь!$X$7:$X$5000))/1000</f>
        <v>0</v>
      </c>
      <c r="I33" s="31">
        <f t="shared" si="7"/>
        <v>0</v>
      </c>
      <c r="J33" s="28">
        <f>SUMPRODUCT(([2]октябрь!$AS$7:$AS$5000=$B$31)*([2]октябрь!$AR$7:$AR$5000=$C33)*([2]октябрь!$L$7:$L$5000=J$9)*([2]октябрь!$AN$7:$AN$5000))/1000</f>
        <v>0</v>
      </c>
      <c r="K33" s="28">
        <f>SUMPRODUCT(([2]октябрь!$AS$7:$AS$5000=$B$31)*([2]октябрь!$AR$7:$AR$5000=$C33)*([2]октябрь!$L$7:$L$5000=K$9)*([2]октябрь!$AN$7:$AN$5000))/1000</f>
        <v>0</v>
      </c>
      <c r="L33" s="28">
        <f>SUMPRODUCT(([2]октябрь!$AS$7:$AS$5000=$B$31)*([2]октябрь!$AR$7:$AR$5000=$C33)*([2]октябрь!$L$7:$L$5000=L$9)*([2]октябрь!$AN$7:$AN$5000))/1000</f>
        <v>0</v>
      </c>
      <c r="M33" s="28">
        <f>SUMPRODUCT(([2]октябрь!$AS$7:$AS$5000=$B$31)*([2]октябрь!$AR$7:$AR$5000=$C33)*([2]октябрь!$L$7:$L$5000=M$9)*([2]октябрь!$AN$7:$AN$5000))/1000</f>
        <v>0</v>
      </c>
    </row>
    <row r="34" spans="1:13" x14ac:dyDescent="0.25">
      <c r="A34" s="38"/>
      <c r="B34" s="41"/>
      <c r="C34" s="12" t="s">
        <v>14</v>
      </c>
      <c r="D34" s="34">
        <f t="shared" si="15"/>
        <v>0</v>
      </c>
      <c r="E34" s="28">
        <f>SUMPRODUCT(([2]октябрь!$AS$7:$AS$5000=$B$31)*([2]октябрь!$AR$7:$AR$5000=$C34)*([2]октябрь!$L$7:$L$5000=E$9)*([2]октябрь!$X$7:$X$5000))/1000</f>
        <v>0</v>
      </c>
      <c r="F34" s="28">
        <f>SUMPRODUCT(([2]октябрь!$AS$7:$AS$5000=$B$31)*([2]октябрь!$AR$7:$AR$5000=$C34)*([2]октябрь!$L$7:$L$5000=F$9)*([2]октябрь!$X$7:$X$5000))/1000</f>
        <v>0</v>
      </c>
      <c r="G34" s="28">
        <f>SUMPRODUCT(([2]октябрь!$AS$7:$AS$5000=$B$31)*([2]октябрь!$AR$7:$AR$5000=$C34)*([2]октябрь!$L$7:$L$5000=G$9)*([2]октябрь!$X$7:$X$5000))/1000</f>
        <v>0</v>
      </c>
      <c r="H34" s="28">
        <f>SUMPRODUCT(([2]октябрь!$AS$7:$AS$5000=$B$31)*([2]октябрь!$AR$7:$AR$5000=$C34)*([2]октябрь!$L$7:$L$5000=H$9)*([2]октябрь!$X$7:$X$5000))/1000</f>
        <v>0</v>
      </c>
      <c r="I34" s="31">
        <f t="shared" si="7"/>
        <v>0</v>
      </c>
      <c r="J34" s="28">
        <f>SUMPRODUCT(([2]октябрь!$AS$7:$AS$5000=$B$31)*([2]октябрь!$AR$7:$AR$5000=$C34)*([2]октябрь!$L$7:$L$5000=J$9)*([2]октябрь!$AN$7:$AN$5000))/1000</f>
        <v>0</v>
      </c>
      <c r="K34" s="28">
        <f>SUMPRODUCT(([2]октябрь!$AS$7:$AS$5000=$B$31)*([2]октябрь!$AR$7:$AR$5000=$C34)*([2]октябрь!$L$7:$L$5000=K$9)*([2]октябрь!$AN$7:$AN$5000))/1000</f>
        <v>0</v>
      </c>
      <c r="L34" s="28">
        <f>SUMPRODUCT(([2]октябрь!$AS$7:$AS$5000=$B$31)*([2]октябрь!$AR$7:$AR$5000=$C34)*([2]октябрь!$L$7:$L$5000=L$9)*([2]октябрь!$AN$7:$AN$5000))/1000</f>
        <v>0</v>
      </c>
      <c r="M34" s="28">
        <f>SUMPRODUCT(([2]октябрь!$AS$7:$AS$5000=$B$31)*([2]октябрь!$AR$7:$AR$5000=$C34)*([2]октябрь!$L$7:$L$5000=M$9)*([2]октябрь!$AN$7:$AN$5000))/1000</f>
        <v>0</v>
      </c>
    </row>
    <row r="35" spans="1:13" x14ac:dyDescent="0.25">
      <c r="A35" s="36">
        <v>6</v>
      </c>
      <c r="B35" s="36" t="s">
        <v>26</v>
      </c>
      <c r="C35" s="13" t="s">
        <v>11</v>
      </c>
      <c r="D35" s="32">
        <f t="shared" si="15"/>
        <v>0</v>
      </c>
      <c r="E35" s="33">
        <f>SUM(E36:E38)</f>
        <v>0</v>
      </c>
      <c r="F35" s="33">
        <f t="shared" ref="F35:H35" si="24">SUM(F36:F38)</f>
        <v>0</v>
      </c>
      <c r="G35" s="33">
        <f t="shared" si="24"/>
        <v>0</v>
      </c>
      <c r="H35" s="33">
        <f t="shared" si="24"/>
        <v>0</v>
      </c>
      <c r="I35" s="32">
        <f t="shared" si="7"/>
        <v>0</v>
      </c>
      <c r="J35" s="33">
        <f>J36</f>
        <v>0</v>
      </c>
      <c r="K35" s="33">
        <f t="shared" ref="K35:M35" si="25">K36</f>
        <v>0</v>
      </c>
      <c r="L35" s="33">
        <f t="shared" si="25"/>
        <v>0</v>
      </c>
      <c r="M35" s="33">
        <f t="shared" si="25"/>
        <v>0</v>
      </c>
    </row>
    <row r="36" spans="1:13" x14ac:dyDescent="0.25">
      <c r="A36" s="37"/>
      <c r="B36" s="37"/>
      <c r="C36" s="12" t="s">
        <v>12</v>
      </c>
      <c r="D36" s="34">
        <f t="shared" si="15"/>
        <v>0</v>
      </c>
      <c r="E36" s="28">
        <f>SUMPRODUCT(([2]октябрь!$AS$7:$AS$5000=$B$35)*([2]октябрь!$AR$7:$AR$5000=$C36)*([2]октябрь!$L$7:$L$5000=E$9)*([2]октябрь!$X$7:$X$5000))/1000</f>
        <v>0</v>
      </c>
      <c r="F36" s="28">
        <f>SUMPRODUCT(([2]октябрь!$AS$7:$AS$5000=$B$35)*([2]октябрь!$AR$7:$AR$5000=$C36)*([2]октябрь!$L$7:$L$5000=F$9)*([2]октябрь!$X$7:$X$5000))/1000</f>
        <v>0</v>
      </c>
      <c r="G36" s="28">
        <f>SUMPRODUCT(([2]октябрь!$AS$7:$AS$5000=$B$35)*([2]октябрь!$AR$7:$AR$5000=$C36)*([2]октябрь!$L$7:$L$5000=G$9)*([2]октябрь!$X$7:$X$5000))/1000</f>
        <v>0</v>
      </c>
      <c r="H36" s="28">
        <f>SUMPRODUCT(([2]октябрь!$AS$7:$AS$5000=$B$35)*([2]октябрь!$AR$7:$AR$5000=$C36)*([2]октябрь!$L$7:$L$5000=H$9)*([2]октябрь!$X$7:$X$5000))/1000</f>
        <v>0</v>
      </c>
      <c r="I36" s="31">
        <f t="shared" si="7"/>
        <v>0</v>
      </c>
      <c r="J36" s="28">
        <f>SUMPRODUCT(([2]октябрь!$AS$7:$AS$5000=$B$35)*([2]октябрь!$AR$7:$AR$5000=$C36)*([2]октябрь!$L$7:$L$5000=J$9)*([2]октябрь!$AN$7:$AN$5000))/1000</f>
        <v>0</v>
      </c>
      <c r="K36" s="28">
        <f>SUMPRODUCT(([2]октябрь!$AS$7:$AS$5000=$B$35)*([2]октябрь!$AR$7:$AR$5000=$C36)*([2]октябрь!$L$7:$L$5000=K$9)*([2]октябрь!$AN$7:$AN$5000))/1000</f>
        <v>0</v>
      </c>
      <c r="L36" s="28">
        <f>SUMPRODUCT(([2]октябрь!$AS$7:$AS$5000=$B$35)*([2]октябрь!$AR$7:$AR$5000=$C36)*([2]октябрь!$L$7:$L$5000=L$9)*([2]октябрь!$AN$7:$AN$5000))/1000</f>
        <v>0</v>
      </c>
      <c r="M36" s="28">
        <f>SUMPRODUCT(([2]октябрь!$AS$7:$AS$5000=$B$35)*([2]октябрь!$AR$7:$AR$5000=$C36)*([2]октябрь!$L$7:$L$5000=M$9)*([2]октябрь!$AN$7:$AN$5000))/1000</f>
        <v>0</v>
      </c>
    </row>
    <row r="37" spans="1:13" x14ac:dyDescent="0.25">
      <c r="A37" s="37"/>
      <c r="B37" s="37"/>
      <c r="C37" s="12" t="s">
        <v>13</v>
      </c>
      <c r="D37" s="34">
        <f t="shared" si="15"/>
        <v>0</v>
      </c>
      <c r="E37" s="28">
        <f>SUMPRODUCT(([2]октябрь!$AS$7:$AS$5000=$B$35)*([2]октябрь!$AR$7:$AR$5000=$C37)*([2]октябрь!$L$7:$L$5000=E$9)*([2]октябрь!$X$7:$X$5000))/1000</f>
        <v>0</v>
      </c>
      <c r="F37" s="28">
        <f>SUMPRODUCT(([2]октябрь!$AS$7:$AS$5000=$B$35)*([2]октябрь!$AR$7:$AR$5000=$C37)*([2]октябрь!$L$7:$L$5000=F$9)*([2]октябрь!$X$7:$X$5000))/1000</f>
        <v>0</v>
      </c>
      <c r="G37" s="28">
        <f>SUMPRODUCT(([2]октябрь!$AS$7:$AS$5000=$B$35)*([2]октябрь!$AR$7:$AR$5000=$C37)*([2]октябрь!$L$7:$L$5000=G$9)*([2]октябрь!$X$7:$X$5000))/1000</f>
        <v>0</v>
      </c>
      <c r="H37" s="28">
        <f>SUMPRODUCT(([2]октябрь!$AS$7:$AS$5000=$B$35)*([2]октябрь!$AR$7:$AR$5000=$C37)*([2]октябрь!$L$7:$L$5000=H$9)*([2]октябрь!$X$7:$X$5000))/1000</f>
        <v>0</v>
      </c>
      <c r="I37" s="31">
        <f t="shared" si="7"/>
        <v>0</v>
      </c>
      <c r="J37" s="28">
        <f>SUMPRODUCT(([2]октябрь!$AS$7:$AS$5000=$B$35)*([2]октябрь!$AR$7:$AR$5000=$C37)*([2]октябрь!$L$7:$L$5000=J$9)*([2]октябрь!$AN$7:$AN$5000))/1000</f>
        <v>0</v>
      </c>
      <c r="K37" s="28">
        <f>SUMPRODUCT(([2]октябрь!$AS$7:$AS$5000=$B$35)*([2]октябрь!$AR$7:$AR$5000=$C37)*([2]октябрь!$L$7:$L$5000=K$9)*([2]октябрь!$AN$7:$AN$5000))/1000</f>
        <v>0</v>
      </c>
      <c r="L37" s="28">
        <f>SUMPRODUCT(([2]октябрь!$AS$7:$AS$5000=$B$35)*([2]октябрь!$AR$7:$AR$5000=$C37)*([2]октябрь!$L$7:$L$5000=L$9)*([2]октябрь!$AN$7:$AN$5000))/1000</f>
        <v>0</v>
      </c>
      <c r="M37" s="28">
        <f>SUMPRODUCT(([2]октябрь!$AS$7:$AS$5000=$B$35)*([2]октябрь!$AR$7:$AR$5000=$C37)*([2]октябрь!$L$7:$L$5000=M$9)*([2]октябрь!$AN$7:$AN$5000))/1000</f>
        <v>0</v>
      </c>
    </row>
    <row r="38" spans="1:13" x14ac:dyDescent="0.25">
      <c r="A38" s="38"/>
      <c r="B38" s="38"/>
      <c r="C38" s="12" t="s">
        <v>14</v>
      </c>
      <c r="D38" s="34">
        <f t="shared" si="15"/>
        <v>0</v>
      </c>
      <c r="E38" s="28">
        <f>SUMPRODUCT(([2]октябрь!$AS$7:$AS$5000=$B$35)*([2]октябрь!$AR$7:$AR$5000=$C38)*([2]октябрь!$L$7:$L$5000=E$9)*([2]октябрь!$X$7:$X$5000))/1000</f>
        <v>0</v>
      </c>
      <c r="F38" s="28">
        <f>SUMPRODUCT(([2]октябрь!$AS$7:$AS$5000=$B$35)*([2]октябрь!$AR$7:$AR$5000=$C38)*([2]октябрь!$L$7:$L$5000=F$9)*([2]октябрь!$X$7:$X$5000))/1000</f>
        <v>0</v>
      </c>
      <c r="G38" s="28">
        <f>SUMPRODUCT(([2]октябрь!$AS$7:$AS$5000=$B$35)*([2]октябрь!$AR$7:$AR$5000=$C38)*([2]октябрь!$L$7:$L$5000=G$9)*([2]октябрь!$X$7:$X$5000))/1000</f>
        <v>0</v>
      </c>
      <c r="H38" s="28">
        <f>SUMPRODUCT(([2]октябрь!$AS$7:$AS$5000=$B$35)*([2]октябрь!$AR$7:$AR$5000=$C38)*([2]октябрь!$L$7:$L$5000=H$9)*([2]октябрь!$X$7:$X$5000))/1000</f>
        <v>0</v>
      </c>
      <c r="I38" s="31">
        <f t="shared" si="7"/>
        <v>0</v>
      </c>
      <c r="J38" s="28">
        <f>SUMPRODUCT(([2]октябрь!$AS$7:$AS$5000=$B$35)*([2]октябрь!$AR$7:$AR$5000=$C38)*([2]октябрь!$L$7:$L$5000=J$9)*([2]октябрь!$AN$7:$AN$5000))/1000</f>
        <v>0</v>
      </c>
      <c r="K38" s="28">
        <f>SUMPRODUCT(([2]октябрь!$AS$7:$AS$5000=$B$35)*([2]октябрь!$AR$7:$AR$5000=$C38)*([2]октябрь!$L$7:$L$5000=K$9)*([2]октябрь!$AN$7:$AN$5000))/1000</f>
        <v>0</v>
      </c>
      <c r="L38" s="28">
        <f>SUMPRODUCT(([2]октябрь!$AS$7:$AS$5000=$B$35)*([2]октябрь!$AR$7:$AR$5000=$C38)*([2]октябрь!$L$7:$L$5000=L$9)*([2]октябрь!$AN$7:$AN$5000))/1000</f>
        <v>0</v>
      </c>
      <c r="M38" s="28">
        <f>SUMPRODUCT(([2]октябрь!$AS$7:$AS$5000=$B$35)*([2]октябрь!$AR$7:$AR$5000=$C38)*([2]октябрь!$L$7:$L$5000=M$9)*([2]октябрь!$AN$7:$AN$5000))/1000</f>
        <v>0</v>
      </c>
    </row>
    <row r="39" spans="1:13" x14ac:dyDescent="0.25">
      <c r="A39" s="36">
        <v>7</v>
      </c>
      <c r="B39" s="36" t="s">
        <v>27</v>
      </c>
      <c r="C39" s="13" t="s">
        <v>11</v>
      </c>
      <c r="D39" s="32">
        <f t="shared" si="15"/>
        <v>0</v>
      </c>
      <c r="E39" s="33">
        <f>SUM(E40:E42)</f>
        <v>0</v>
      </c>
      <c r="F39" s="33">
        <f t="shared" ref="F39:H39" si="26">SUM(F40:F42)</f>
        <v>0</v>
      </c>
      <c r="G39" s="33">
        <f t="shared" si="26"/>
        <v>0</v>
      </c>
      <c r="H39" s="33">
        <f t="shared" si="26"/>
        <v>0</v>
      </c>
      <c r="I39" s="32">
        <f t="shared" si="7"/>
        <v>0</v>
      </c>
      <c r="J39" s="33">
        <f>J40</f>
        <v>0</v>
      </c>
      <c r="K39" s="33">
        <f t="shared" ref="K39:M39" si="27">K40</f>
        <v>0</v>
      </c>
      <c r="L39" s="33">
        <f t="shared" si="27"/>
        <v>0</v>
      </c>
      <c r="M39" s="33">
        <f t="shared" si="27"/>
        <v>0</v>
      </c>
    </row>
    <row r="40" spans="1:13" x14ac:dyDescent="0.25">
      <c r="A40" s="37"/>
      <c r="B40" s="37"/>
      <c r="C40" s="12" t="s">
        <v>12</v>
      </c>
      <c r="D40" s="34">
        <f t="shared" si="15"/>
        <v>0</v>
      </c>
      <c r="E40" s="28">
        <f>SUMPRODUCT(([2]октябрь!$AS$7:$AS$5000=$B$39)*([2]октябрь!$AR$7:$AR$5000=$C40)*([2]октябрь!$L$7:$L$5000=E$9)*([2]октябрь!$X$7:$X$5000))/1000</f>
        <v>0</v>
      </c>
      <c r="F40" s="28">
        <f>SUMPRODUCT(([2]октябрь!$AS$7:$AS$5000=$B$39)*([2]октябрь!$AR$7:$AR$5000=$C40)*([2]октябрь!$L$7:$L$5000=F$9)*([2]октябрь!$X$7:$X$5000))/1000</f>
        <v>0</v>
      </c>
      <c r="G40" s="28">
        <f>SUMPRODUCT(([2]октябрь!$AS$7:$AS$5000=$B$39)*([2]октябрь!$AR$7:$AR$5000=$C40)*([2]октябрь!$L$7:$L$5000=G$9)*([2]октябрь!$X$7:$X$5000))/1000</f>
        <v>0</v>
      </c>
      <c r="H40" s="28">
        <f>SUMPRODUCT(([2]октябрь!$AS$7:$AS$5000=$B$39)*([2]октябрь!$AR$7:$AR$5000=$C40)*([2]октябрь!$L$7:$L$5000=H$9)*([2]октябрь!$X$7:$X$5000))/1000</f>
        <v>0</v>
      </c>
      <c r="I40" s="31">
        <f t="shared" si="7"/>
        <v>0</v>
      </c>
      <c r="J40" s="28">
        <f>SUMPRODUCT(([2]октябрь!$AS$7:$AS$5000=$B$39)*([2]октябрь!$AR$7:$AR$5000=$C40)*([2]октябрь!$L$7:$L$5000=J$9)*([2]октябрь!$AN$7:$AN$5000))/1000</f>
        <v>0</v>
      </c>
      <c r="K40" s="28">
        <f>SUMPRODUCT(([2]октябрь!$AS$7:$AS$5000=$B$39)*([2]октябрь!$AR$7:$AR$5000=$C40)*([2]октябрь!$L$7:$L$5000=K$9)*([2]октябрь!$AN$7:$AN$5000))/1000</f>
        <v>0</v>
      </c>
      <c r="L40" s="28">
        <f>SUMPRODUCT(([2]октябрь!$AS$7:$AS$5000=$B$39)*([2]октябрь!$AR$7:$AR$5000=$C40)*([2]октябрь!$L$7:$L$5000=L$9)*([2]октябрь!$AN$7:$AN$5000))/1000</f>
        <v>0</v>
      </c>
      <c r="M40" s="28">
        <f>SUMPRODUCT(([2]октябрь!$AS$7:$AS$5000=$B$39)*([2]октябрь!$AR$7:$AR$5000=$C40)*([2]октябрь!$L$7:$L$5000=M$9)*([2]октябрь!$AN$7:$AN$5000))/1000</f>
        <v>0</v>
      </c>
    </row>
    <row r="41" spans="1:13" x14ac:dyDescent="0.25">
      <c r="A41" s="37"/>
      <c r="B41" s="37"/>
      <c r="C41" s="12" t="s">
        <v>13</v>
      </c>
      <c r="D41" s="34">
        <f t="shared" si="15"/>
        <v>0</v>
      </c>
      <c r="E41" s="28">
        <f>SUMPRODUCT(([2]октябрь!$AS$7:$AS$5000=$B$39)*([2]октябрь!$AR$7:$AR$5000=$C41)*([2]октябрь!$L$7:$L$5000=E$9)*([2]октябрь!$X$7:$X$5000))/1000</f>
        <v>0</v>
      </c>
      <c r="F41" s="28">
        <f>SUMPRODUCT(([2]октябрь!$AS$7:$AS$5000=$B$39)*([2]октябрь!$AR$7:$AR$5000=$C41)*([2]октябрь!$L$7:$L$5000=F$9)*([2]октябрь!$X$7:$X$5000))/1000</f>
        <v>0</v>
      </c>
      <c r="G41" s="28">
        <f>SUMPRODUCT(([2]октябрь!$AS$7:$AS$5000=$B$39)*([2]октябрь!$AR$7:$AR$5000=$C41)*([2]октябрь!$L$7:$L$5000=G$9)*([2]октябрь!$X$7:$X$5000))/1000</f>
        <v>0</v>
      </c>
      <c r="H41" s="28">
        <f>SUMPRODUCT(([2]октябрь!$AS$7:$AS$5000=$B$39)*([2]октябрь!$AR$7:$AR$5000=$C41)*([2]октябрь!$L$7:$L$5000=H$9)*([2]октябрь!$X$7:$X$5000))/1000</f>
        <v>0</v>
      </c>
      <c r="I41" s="31">
        <f t="shared" si="7"/>
        <v>0</v>
      </c>
      <c r="J41" s="28">
        <f>SUMPRODUCT(([2]октябрь!$AS$7:$AS$5000=$B$39)*([2]октябрь!$AR$7:$AR$5000=$C41)*([2]октябрь!$L$7:$L$5000=J$9)*([2]октябрь!$AN$7:$AN$5000))/1000</f>
        <v>0</v>
      </c>
      <c r="K41" s="28">
        <f>SUMPRODUCT(([2]октябрь!$AS$7:$AS$5000=$B$39)*([2]октябрь!$AR$7:$AR$5000=$C41)*([2]октябрь!$L$7:$L$5000=K$9)*([2]октябрь!$AN$7:$AN$5000))/1000</f>
        <v>0</v>
      </c>
      <c r="L41" s="28">
        <f>SUMPRODUCT(([2]октябрь!$AS$7:$AS$5000=$B$39)*([2]октябрь!$AR$7:$AR$5000=$C41)*([2]октябрь!$L$7:$L$5000=L$9)*([2]октябрь!$AN$7:$AN$5000))/1000</f>
        <v>0</v>
      </c>
      <c r="M41" s="28">
        <f>SUMPRODUCT(([2]октябрь!$AS$7:$AS$5000=$B$39)*([2]октябрь!$AR$7:$AR$5000=$C41)*([2]октябрь!$L$7:$L$5000=M$9)*([2]октябрь!$AN$7:$AN$5000))/1000</f>
        <v>0</v>
      </c>
    </row>
    <row r="42" spans="1:13" x14ac:dyDescent="0.25">
      <c r="A42" s="38"/>
      <c r="B42" s="38"/>
      <c r="C42" s="12" t="s">
        <v>14</v>
      </c>
      <c r="D42" s="34">
        <f t="shared" si="15"/>
        <v>0</v>
      </c>
      <c r="E42" s="28">
        <f>SUMPRODUCT(([2]октябрь!$AS$7:$AS$5000=$B$39)*([2]октябрь!$AR$7:$AR$5000=$C42)*([2]октябрь!$L$7:$L$5000=E$9)*([2]октябрь!$X$7:$X$5000))/1000</f>
        <v>0</v>
      </c>
      <c r="F42" s="28">
        <f>SUMPRODUCT(([2]октябрь!$AS$7:$AS$5000=$B$39)*([2]октябрь!$AR$7:$AR$5000=$C42)*([2]октябрь!$L$7:$L$5000=F$9)*([2]октябрь!$X$7:$X$5000))/1000</f>
        <v>0</v>
      </c>
      <c r="G42" s="28">
        <f>SUMPRODUCT(([2]октябрь!$AS$7:$AS$5000=$B$39)*([2]октябрь!$AR$7:$AR$5000=$C42)*([2]октябрь!$L$7:$L$5000=G$9)*([2]октябрь!$X$7:$X$5000))/1000</f>
        <v>0</v>
      </c>
      <c r="H42" s="28">
        <f>SUMPRODUCT(([2]октябрь!$AS$7:$AS$5000=$B$39)*([2]октябрь!$AR$7:$AR$5000=$C42)*([2]октябрь!$L$7:$L$5000=H$9)*([2]октябрь!$X$7:$X$5000))/1000</f>
        <v>0</v>
      </c>
      <c r="I42" s="31">
        <f t="shared" si="7"/>
        <v>0</v>
      </c>
      <c r="J42" s="28">
        <f>SUMPRODUCT(([2]октябрь!$AS$7:$AS$5000=$B$39)*([2]октябрь!$AR$7:$AR$5000=$C42)*([2]октябрь!$L$7:$L$5000=J$9)*([2]октябрь!$AN$7:$AN$5000))/1000</f>
        <v>0</v>
      </c>
      <c r="K42" s="28">
        <f>SUMPRODUCT(([2]октябрь!$AS$7:$AS$5000=$B$39)*([2]октябрь!$AR$7:$AR$5000=$C42)*([2]октябрь!$L$7:$L$5000=K$9)*([2]октябрь!$AN$7:$AN$5000))/1000</f>
        <v>0</v>
      </c>
      <c r="L42" s="28">
        <f>SUMPRODUCT(([2]октябрь!$AS$7:$AS$5000=$B$39)*([2]октябрь!$AR$7:$AR$5000=$C42)*([2]октябрь!$L$7:$L$5000=L$9)*([2]октябрь!$AN$7:$AN$5000))/1000</f>
        <v>0</v>
      </c>
      <c r="M42" s="28">
        <f>SUMPRODUCT(([2]октябрь!$AS$7:$AS$5000=$B$39)*([2]октябрь!$AR$7:$AR$5000=$C42)*([2]октябрь!$L$7:$L$5000=M$9)*([2]октябрь!$AN$7:$AN$5000))/1000</f>
        <v>0</v>
      </c>
    </row>
    <row r="43" spans="1:13" hidden="1" x14ac:dyDescent="0.25">
      <c r="A43" s="36">
        <v>8</v>
      </c>
      <c r="B43" s="36"/>
      <c r="C43" s="13" t="s">
        <v>11</v>
      </c>
      <c r="D43" s="14">
        <f t="shared" si="15"/>
        <v>0</v>
      </c>
      <c r="E43" s="15">
        <f>SUM(E44:E46)</f>
        <v>0</v>
      </c>
      <c r="F43" s="15">
        <f t="shared" ref="F43:H43" si="28">SUM(F44:F46)</f>
        <v>0</v>
      </c>
      <c r="G43" s="15">
        <f t="shared" si="28"/>
        <v>0</v>
      </c>
      <c r="H43" s="15">
        <f t="shared" si="28"/>
        <v>0</v>
      </c>
      <c r="I43" s="32">
        <f t="shared" si="7"/>
        <v>0</v>
      </c>
      <c r="J43" s="15">
        <f>J44</f>
        <v>0</v>
      </c>
      <c r="K43" s="15">
        <f t="shared" ref="K43:M43" si="29">K44</f>
        <v>0</v>
      </c>
      <c r="L43" s="15">
        <f t="shared" si="29"/>
        <v>0</v>
      </c>
      <c r="M43" s="15">
        <f t="shared" si="29"/>
        <v>0</v>
      </c>
    </row>
    <row r="44" spans="1:13" hidden="1" x14ac:dyDescent="0.25">
      <c r="A44" s="37"/>
      <c r="B44" s="37"/>
      <c r="C44" s="12" t="s">
        <v>12</v>
      </c>
      <c r="D44" s="16">
        <f t="shared" si="15"/>
        <v>0</v>
      </c>
      <c r="E44" s="10"/>
      <c r="F44" s="10"/>
      <c r="G44" s="10"/>
      <c r="H44" s="10"/>
      <c r="I44" s="31">
        <f t="shared" si="7"/>
        <v>0</v>
      </c>
      <c r="J44" s="10"/>
      <c r="K44" s="10"/>
      <c r="L44" s="10"/>
      <c r="M44" s="10"/>
    </row>
    <row r="45" spans="1:13" hidden="1" x14ac:dyDescent="0.25">
      <c r="A45" s="37"/>
      <c r="B45" s="37"/>
      <c r="C45" s="12" t="s">
        <v>13</v>
      </c>
      <c r="D45" s="16">
        <f t="shared" si="15"/>
        <v>0</v>
      </c>
      <c r="E45" s="10"/>
      <c r="F45" s="10"/>
      <c r="G45" s="10"/>
      <c r="H45" s="10"/>
      <c r="I45" s="31">
        <f t="shared" si="7"/>
        <v>0</v>
      </c>
      <c r="J45" s="27"/>
      <c r="K45" s="27"/>
      <c r="L45" s="27"/>
      <c r="M45" s="27"/>
    </row>
    <row r="46" spans="1:13" hidden="1" x14ac:dyDescent="0.25">
      <c r="A46" s="38"/>
      <c r="B46" s="38"/>
      <c r="C46" s="12" t="s">
        <v>14</v>
      </c>
      <c r="D46" s="16">
        <f t="shared" si="15"/>
        <v>0</v>
      </c>
      <c r="E46" s="10"/>
      <c r="F46" s="10"/>
      <c r="G46" s="10"/>
      <c r="H46" s="10"/>
      <c r="I46" s="31">
        <f t="shared" si="7"/>
        <v>0</v>
      </c>
      <c r="J46" s="27"/>
      <c r="K46" s="27"/>
      <c r="L46" s="27"/>
      <c r="M46" s="27"/>
    </row>
    <row r="47" spans="1:13" hidden="1" x14ac:dyDescent="0.25">
      <c r="A47" s="36">
        <v>9</v>
      </c>
      <c r="B47" s="36"/>
      <c r="C47" s="13" t="s">
        <v>11</v>
      </c>
      <c r="D47" s="14">
        <f t="shared" ref="D47:D50" si="30">SUM(E47:H47)</f>
        <v>0</v>
      </c>
      <c r="E47" s="15">
        <f>SUM(E48:E50)</f>
        <v>0</v>
      </c>
      <c r="F47" s="15">
        <f t="shared" ref="F47:H47" si="31">SUM(F48:F50)</f>
        <v>0</v>
      </c>
      <c r="G47" s="15">
        <f t="shared" si="31"/>
        <v>0</v>
      </c>
      <c r="H47" s="15">
        <f t="shared" si="31"/>
        <v>0</v>
      </c>
      <c r="I47" s="32">
        <f t="shared" si="7"/>
        <v>0</v>
      </c>
      <c r="J47" s="15">
        <f>J48</f>
        <v>0</v>
      </c>
      <c r="K47" s="15">
        <f t="shared" ref="K47:M47" si="32">K48</f>
        <v>0</v>
      </c>
      <c r="L47" s="15">
        <f t="shared" si="32"/>
        <v>0</v>
      </c>
      <c r="M47" s="15">
        <f t="shared" si="32"/>
        <v>0</v>
      </c>
    </row>
    <row r="48" spans="1:13" hidden="1" x14ac:dyDescent="0.25">
      <c r="A48" s="37"/>
      <c r="B48" s="37"/>
      <c r="C48" s="12" t="s">
        <v>12</v>
      </c>
      <c r="D48" s="16">
        <f t="shared" si="30"/>
        <v>0</v>
      </c>
      <c r="E48" s="10"/>
      <c r="F48" s="10"/>
      <c r="G48" s="10"/>
      <c r="H48" s="10"/>
      <c r="I48" s="31">
        <f t="shared" si="7"/>
        <v>0</v>
      </c>
      <c r="J48" s="10"/>
      <c r="K48" s="10"/>
      <c r="L48" s="10"/>
      <c r="M48" s="10"/>
    </row>
    <row r="49" spans="1:15" hidden="1" x14ac:dyDescent="0.25">
      <c r="A49" s="37"/>
      <c r="B49" s="37"/>
      <c r="C49" s="12" t="s">
        <v>13</v>
      </c>
      <c r="D49" s="16">
        <f t="shared" si="30"/>
        <v>0</v>
      </c>
      <c r="E49" s="10"/>
      <c r="F49" s="10"/>
      <c r="G49" s="10"/>
      <c r="H49" s="10"/>
      <c r="I49" s="31">
        <f t="shared" si="7"/>
        <v>0</v>
      </c>
      <c r="J49" s="27"/>
      <c r="K49" s="27"/>
      <c r="L49" s="27"/>
      <c r="M49" s="27"/>
    </row>
    <row r="50" spans="1:15" hidden="1" x14ac:dyDescent="0.25">
      <c r="A50" s="38"/>
      <c r="B50" s="38"/>
      <c r="C50" s="12" t="s">
        <v>14</v>
      </c>
      <c r="D50" s="16">
        <f t="shared" si="30"/>
        <v>0</v>
      </c>
      <c r="E50" s="10"/>
      <c r="F50" s="10"/>
      <c r="G50" s="10"/>
      <c r="H50" s="10"/>
      <c r="I50" s="31">
        <f t="shared" si="7"/>
        <v>0</v>
      </c>
      <c r="J50" s="27"/>
      <c r="K50" s="27"/>
      <c r="L50" s="27"/>
      <c r="M50" s="27"/>
    </row>
    <row r="51" spans="1:15" hidden="1" x14ac:dyDescent="0.25">
      <c r="A51" s="36">
        <v>10</v>
      </c>
      <c r="B51" s="36"/>
      <c r="C51" s="13" t="s">
        <v>11</v>
      </c>
      <c r="D51" s="14">
        <f t="shared" si="0"/>
        <v>0</v>
      </c>
      <c r="E51" s="15">
        <f>SUM(E52:E54)</f>
        <v>0</v>
      </c>
      <c r="F51" s="15">
        <f t="shared" ref="F51" si="33">SUM(F52:F54)</f>
        <v>0</v>
      </c>
      <c r="G51" s="15">
        <f t="shared" ref="G51" si="34">SUM(G52:G54)</f>
        <v>0</v>
      </c>
      <c r="H51" s="15">
        <f t="shared" ref="H51" si="35">SUM(H52:H54)</f>
        <v>0</v>
      </c>
      <c r="I51" s="32">
        <f t="shared" si="7"/>
        <v>0</v>
      </c>
      <c r="J51" s="15">
        <f>J52</f>
        <v>0</v>
      </c>
      <c r="K51" s="15">
        <f t="shared" ref="K51" si="36">K52</f>
        <v>0</v>
      </c>
      <c r="L51" s="15">
        <f t="shared" ref="L51" si="37">L52</f>
        <v>0</v>
      </c>
      <c r="M51" s="15">
        <f t="shared" ref="M51" si="38">M52</f>
        <v>0</v>
      </c>
    </row>
    <row r="52" spans="1:15" hidden="1" x14ac:dyDescent="0.25">
      <c r="A52" s="37"/>
      <c r="B52" s="37"/>
      <c r="C52" s="12" t="s">
        <v>12</v>
      </c>
      <c r="D52" s="16">
        <f t="shared" si="0"/>
        <v>0</v>
      </c>
      <c r="E52" s="10"/>
      <c r="F52" s="10"/>
      <c r="G52" s="10"/>
      <c r="H52" s="10"/>
      <c r="I52" s="31">
        <f t="shared" si="7"/>
        <v>0</v>
      </c>
      <c r="J52" s="10"/>
      <c r="K52" s="10"/>
      <c r="L52" s="10"/>
      <c r="M52" s="10"/>
    </row>
    <row r="53" spans="1:15" hidden="1" x14ac:dyDescent="0.25">
      <c r="A53" s="37"/>
      <c r="B53" s="37"/>
      <c r="C53" s="12" t="s">
        <v>13</v>
      </c>
      <c r="D53" s="16">
        <f t="shared" si="0"/>
        <v>0</v>
      </c>
      <c r="E53" s="10"/>
      <c r="F53" s="10"/>
      <c r="G53" s="10"/>
      <c r="H53" s="10"/>
      <c r="I53" s="31">
        <f t="shared" si="7"/>
        <v>0</v>
      </c>
      <c r="J53" s="27"/>
      <c r="K53" s="27"/>
      <c r="L53" s="27"/>
      <c r="M53" s="27"/>
    </row>
    <row r="54" spans="1:15" hidden="1" x14ac:dyDescent="0.25">
      <c r="A54" s="38"/>
      <c r="B54" s="38"/>
      <c r="C54" s="12" t="s">
        <v>14</v>
      </c>
      <c r="D54" s="16">
        <f t="shared" si="0"/>
        <v>0</v>
      </c>
      <c r="E54" s="10"/>
      <c r="F54" s="10"/>
      <c r="G54" s="10"/>
      <c r="H54" s="10"/>
      <c r="I54" s="31">
        <f t="shared" si="7"/>
        <v>0</v>
      </c>
      <c r="J54" s="27"/>
      <c r="K54" s="27"/>
      <c r="L54" s="27"/>
      <c r="M54" s="27"/>
    </row>
    <row r="55" spans="1:15" x14ac:dyDescent="0.25">
      <c r="A55" s="17"/>
      <c r="B55" s="17"/>
      <c r="C55" s="17"/>
      <c r="D55" s="18"/>
      <c r="E55" s="17"/>
      <c r="F55" s="17"/>
      <c r="G55" s="17"/>
      <c r="H55" s="17"/>
    </row>
    <row r="56" spans="1:15" x14ac:dyDescent="0.25">
      <c r="A56" s="19" t="s">
        <v>15</v>
      </c>
    </row>
    <row r="57" spans="1:15" x14ac:dyDescent="0.25">
      <c r="A57" s="50" t="s">
        <v>16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</row>
    <row r="58" spans="1:15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</row>
    <row r="60" spans="1:15" x14ac:dyDescent="0.25">
      <c r="O60"/>
    </row>
    <row r="61" spans="1:15" x14ac:dyDescent="0.25">
      <c r="O61"/>
    </row>
    <row r="62" spans="1:15" x14ac:dyDescent="0.25">
      <c r="O62"/>
    </row>
    <row r="63" spans="1:15" x14ac:dyDescent="0.25">
      <c r="O63"/>
    </row>
    <row r="64" spans="1:15" x14ac:dyDescent="0.25">
      <c r="O64"/>
    </row>
    <row r="65" spans="15:15" x14ac:dyDescent="0.25">
      <c r="O65"/>
    </row>
    <row r="66" spans="15:15" x14ac:dyDescent="0.25">
      <c r="O66"/>
    </row>
    <row r="67" spans="15:15" x14ac:dyDescent="0.25">
      <c r="O67"/>
    </row>
    <row r="68" spans="15:15" x14ac:dyDescent="0.25">
      <c r="O68"/>
    </row>
    <row r="69" spans="15:15" x14ac:dyDescent="0.25">
      <c r="O69"/>
    </row>
    <row r="70" spans="15:15" x14ac:dyDescent="0.25">
      <c r="O70"/>
    </row>
    <row r="71" spans="15:15" x14ac:dyDescent="0.25">
      <c r="O71"/>
    </row>
    <row r="72" spans="15:15" x14ac:dyDescent="0.25">
      <c r="O72"/>
    </row>
    <row r="73" spans="15:15" x14ac:dyDescent="0.25">
      <c r="O73"/>
    </row>
    <row r="74" spans="15:15" x14ac:dyDescent="0.25">
      <c r="O74"/>
    </row>
    <row r="75" spans="15:15" x14ac:dyDescent="0.25">
      <c r="O75"/>
    </row>
    <row r="76" spans="15:15" x14ac:dyDescent="0.25">
      <c r="O76"/>
    </row>
    <row r="77" spans="15:15" x14ac:dyDescent="0.25">
      <c r="O77"/>
    </row>
    <row r="78" spans="15:15" x14ac:dyDescent="0.25">
      <c r="O78"/>
    </row>
    <row r="79" spans="15:15" x14ac:dyDescent="0.25">
      <c r="O79"/>
    </row>
    <row r="80" spans="15:15" x14ac:dyDescent="0.25">
      <c r="O80"/>
    </row>
    <row r="81" spans="15:15" x14ac:dyDescent="0.25">
      <c r="O81"/>
    </row>
    <row r="82" spans="15:15" x14ac:dyDescent="0.25">
      <c r="O82"/>
    </row>
    <row r="83" spans="15:15" x14ac:dyDescent="0.25">
      <c r="O83"/>
    </row>
    <row r="84" spans="15:15" x14ac:dyDescent="0.25">
      <c r="O84"/>
    </row>
    <row r="85" spans="15:15" x14ac:dyDescent="0.25">
      <c r="O85"/>
    </row>
    <row r="86" spans="15:15" x14ac:dyDescent="0.25">
      <c r="O86"/>
    </row>
    <row r="87" spans="15:15" x14ac:dyDescent="0.25">
      <c r="O87"/>
    </row>
    <row r="88" spans="15:15" x14ac:dyDescent="0.25">
      <c r="O88"/>
    </row>
    <row r="89" spans="15:15" x14ac:dyDescent="0.25">
      <c r="O89"/>
    </row>
    <row r="90" spans="15:15" x14ac:dyDescent="0.25">
      <c r="O90"/>
    </row>
    <row r="91" spans="15:15" x14ac:dyDescent="0.25">
      <c r="O91"/>
    </row>
    <row r="92" spans="15:15" x14ac:dyDescent="0.25">
      <c r="O92"/>
    </row>
    <row r="93" spans="15:15" x14ac:dyDescent="0.25">
      <c r="O93"/>
    </row>
    <row r="94" spans="15:15" x14ac:dyDescent="0.25">
      <c r="O94"/>
    </row>
    <row r="95" spans="15:15" x14ac:dyDescent="0.25">
      <c r="O95"/>
    </row>
    <row r="96" spans="15:15" x14ac:dyDescent="0.25">
      <c r="O96"/>
    </row>
    <row r="97" spans="15:15" x14ac:dyDescent="0.25">
      <c r="O97"/>
    </row>
    <row r="98" spans="15:15" x14ac:dyDescent="0.25">
      <c r="O98"/>
    </row>
    <row r="99" spans="15:15" x14ac:dyDescent="0.25">
      <c r="O99"/>
    </row>
    <row r="100" spans="15:15" x14ac:dyDescent="0.25">
      <c r="O100"/>
    </row>
    <row r="101" spans="15:15" x14ac:dyDescent="0.25">
      <c r="O101"/>
    </row>
    <row r="102" spans="15:15" x14ac:dyDescent="0.25">
      <c r="O102"/>
    </row>
    <row r="103" spans="15:15" x14ac:dyDescent="0.25">
      <c r="O103"/>
    </row>
    <row r="104" spans="15:15" x14ac:dyDescent="0.25">
      <c r="O104"/>
    </row>
    <row r="105" spans="15:15" x14ac:dyDescent="0.25">
      <c r="O105"/>
    </row>
    <row r="106" spans="15:15" x14ac:dyDescent="0.25">
      <c r="O106"/>
    </row>
    <row r="107" spans="15:15" x14ac:dyDescent="0.25">
      <c r="O107"/>
    </row>
    <row r="108" spans="15:15" x14ac:dyDescent="0.25">
      <c r="O108"/>
    </row>
    <row r="109" spans="15:15" x14ac:dyDescent="0.25">
      <c r="O109"/>
    </row>
    <row r="110" spans="15:15" x14ac:dyDescent="0.25">
      <c r="O110"/>
    </row>
    <row r="111" spans="15:15" x14ac:dyDescent="0.25">
      <c r="O111"/>
    </row>
    <row r="112" spans="15:15" x14ac:dyDescent="0.25">
      <c r="O112"/>
    </row>
    <row r="113" spans="15:15" x14ac:dyDescent="0.25">
      <c r="O113"/>
    </row>
    <row r="114" spans="15:15" x14ac:dyDescent="0.25">
      <c r="O114"/>
    </row>
    <row r="115" spans="15:15" x14ac:dyDescent="0.25">
      <c r="O115"/>
    </row>
    <row r="116" spans="15:15" x14ac:dyDescent="0.25">
      <c r="O116"/>
    </row>
    <row r="117" spans="15:15" x14ac:dyDescent="0.25">
      <c r="O117"/>
    </row>
    <row r="118" spans="15:15" x14ac:dyDescent="0.25">
      <c r="O118"/>
    </row>
    <row r="119" spans="15:15" x14ac:dyDescent="0.25">
      <c r="O119"/>
    </row>
    <row r="120" spans="15:15" x14ac:dyDescent="0.25">
      <c r="O120"/>
    </row>
    <row r="121" spans="15:15" x14ac:dyDescent="0.25">
      <c r="O121"/>
    </row>
    <row r="122" spans="15:15" x14ac:dyDescent="0.25">
      <c r="O122"/>
    </row>
    <row r="123" spans="15:15" x14ac:dyDescent="0.25">
      <c r="O123"/>
    </row>
    <row r="124" spans="15:15" x14ac:dyDescent="0.25">
      <c r="O124"/>
    </row>
    <row r="125" spans="15:15" x14ac:dyDescent="0.25">
      <c r="O125"/>
    </row>
    <row r="126" spans="15:15" x14ac:dyDescent="0.25">
      <c r="O126"/>
    </row>
    <row r="127" spans="15:15" x14ac:dyDescent="0.25">
      <c r="O127"/>
    </row>
    <row r="128" spans="15:15" x14ac:dyDescent="0.25">
      <c r="O128"/>
    </row>
    <row r="129" spans="15:15" x14ac:dyDescent="0.25">
      <c r="O129"/>
    </row>
    <row r="130" spans="15:15" x14ac:dyDescent="0.25">
      <c r="O130"/>
    </row>
    <row r="131" spans="15:15" x14ac:dyDescent="0.25">
      <c r="O131"/>
    </row>
    <row r="132" spans="15:15" x14ac:dyDescent="0.25">
      <c r="O132"/>
    </row>
    <row r="133" spans="15:15" x14ac:dyDescent="0.25">
      <c r="O133"/>
    </row>
    <row r="134" spans="15:15" x14ac:dyDescent="0.25">
      <c r="O134"/>
    </row>
    <row r="135" spans="15:15" x14ac:dyDescent="0.25">
      <c r="O135"/>
    </row>
    <row r="136" spans="15:15" x14ac:dyDescent="0.25">
      <c r="O136"/>
    </row>
    <row r="137" spans="15:15" x14ac:dyDescent="0.25">
      <c r="O137"/>
    </row>
    <row r="138" spans="15:15" x14ac:dyDescent="0.25">
      <c r="O138"/>
    </row>
    <row r="139" spans="15:15" x14ac:dyDescent="0.25">
      <c r="O139"/>
    </row>
    <row r="140" spans="15:15" x14ac:dyDescent="0.25">
      <c r="O140"/>
    </row>
    <row r="141" spans="15:15" x14ac:dyDescent="0.25">
      <c r="O141"/>
    </row>
    <row r="142" spans="15:15" x14ac:dyDescent="0.25">
      <c r="O142"/>
    </row>
    <row r="143" spans="15:15" x14ac:dyDescent="0.25">
      <c r="O143"/>
    </row>
    <row r="144" spans="15:15" x14ac:dyDescent="0.25">
      <c r="O144"/>
    </row>
    <row r="145" spans="15:15" x14ac:dyDescent="0.25">
      <c r="O145"/>
    </row>
    <row r="146" spans="15:15" x14ac:dyDescent="0.25">
      <c r="O146"/>
    </row>
    <row r="147" spans="15:15" x14ac:dyDescent="0.25">
      <c r="O147"/>
    </row>
    <row r="148" spans="15:15" x14ac:dyDescent="0.25">
      <c r="O148"/>
    </row>
    <row r="149" spans="15:15" x14ac:dyDescent="0.25">
      <c r="O149"/>
    </row>
    <row r="150" spans="15:15" x14ac:dyDescent="0.25">
      <c r="O150"/>
    </row>
    <row r="151" spans="15:15" x14ac:dyDescent="0.25">
      <c r="O151"/>
    </row>
    <row r="152" spans="15:15" x14ac:dyDescent="0.25">
      <c r="O152"/>
    </row>
    <row r="153" spans="15:15" x14ac:dyDescent="0.25">
      <c r="O153"/>
    </row>
    <row r="154" spans="15:15" x14ac:dyDescent="0.25">
      <c r="O154"/>
    </row>
    <row r="155" spans="15:15" x14ac:dyDescent="0.25">
      <c r="O155"/>
    </row>
    <row r="156" spans="15:15" x14ac:dyDescent="0.25">
      <c r="O156"/>
    </row>
    <row r="157" spans="15:15" x14ac:dyDescent="0.25">
      <c r="O157"/>
    </row>
    <row r="158" spans="15:15" x14ac:dyDescent="0.25">
      <c r="O158"/>
    </row>
    <row r="159" spans="15:15" x14ac:dyDescent="0.25">
      <c r="O159"/>
    </row>
    <row r="160" spans="15:15" x14ac:dyDescent="0.25">
      <c r="O160"/>
    </row>
    <row r="161" spans="15:15" x14ac:dyDescent="0.25">
      <c r="O161"/>
    </row>
    <row r="162" spans="15:15" x14ac:dyDescent="0.25">
      <c r="O162"/>
    </row>
    <row r="163" spans="15:15" x14ac:dyDescent="0.25">
      <c r="O163"/>
    </row>
    <row r="164" spans="15:15" x14ac:dyDescent="0.25">
      <c r="O164"/>
    </row>
    <row r="165" spans="15:15" x14ac:dyDescent="0.25">
      <c r="O165"/>
    </row>
    <row r="166" spans="15:15" x14ac:dyDescent="0.25">
      <c r="O166"/>
    </row>
    <row r="167" spans="15:15" x14ac:dyDescent="0.25">
      <c r="O167"/>
    </row>
    <row r="168" spans="15:15" x14ac:dyDescent="0.25">
      <c r="O168"/>
    </row>
    <row r="169" spans="15:15" x14ac:dyDescent="0.25">
      <c r="O169"/>
    </row>
    <row r="170" spans="15:15" x14ac:dyDescent="0.25">
      <c r="O170"/>
    </row>
    <row r="171" spans="15:15" x14ac:dyDescent="0.25">
      <c r="O171"/>
    </row>
    <row r="172" spans="15:15" x14ac:dyDescent="0.25">
      <c r="O172"/>
    </row>
    <row r="173" spans="15:15" x14ac:dyDescent="0.25">
      <c r="O173"/>
    </row>
    <row r="174" spans="15:15" x14ac:dyDescent="0.25">
      <c r="O174"/>
    </row>
    <row r="175" spans="15:15" x14ac:dyDescent="0.25">
      <c r="O175"/>
    </row>
    <row r="176" spans="15:15" x14ac:dyDescent="0.25">
      <c r="O176"/>
    </row>
    <row r="177" spans="15:15" x14ac:dyDescent="0.25">
      <c r="O177"/>
    </row>
    <row r="178" spans="15:15" x14ac:dyDescent="0.25">
      <c r="O178"/>
    </row>
    <row r="179" spans="15:15" x14ac:dyDescent="0.25">
      <c r="O179"/>
    </row>
    <row r="180" spans="15:15" x14ac:dyDescent="0.25">
      <c r="O180"/>
    </row>
    <row r="181" spans="15:15" x14ac:dyDescent="0.25">
      <c r="O181"/>
    </row>
    <row r="182" spans="15:15" x14ac:dyDescent="0.25">
      <c r="O182"/>
    </row>
    <row r="183" spans="15:15" x14ac:dyDescent="0.25">
      <c r="O183"/>
    </row>
    <row r="184" spans="15:15" x14ac:dyDescent="0.25">
      <c r="O184"/>
    </row>
    <row r="185" spans="15:15" x14ac:dyDescent="0.25">
      <c r="O185"/>
    </row>
    <row r="186" spans="15:15" x14ac:dyDescent="0.25">
      <c r="O186"/>
    </row>
    <row r="187" spans="15:15" x14ac:dyDescent="0.25">
      <c r="O187"/>
    </row>
    <row r="188" spans="15:15" x14ac:dyDescent="0.25">
      <c r="O188"/>
    </row>
    <row r="189" spans="15:15" x14ac:dyDescent="0.25">
      <c r="O189"/>
    </row>
    <row r="190" spans="15:15" x14ac:dyDescent="0.25">
      <c r="O190"/>
    </row>
    <row r="191" spans="15:15" x14ac:dyDescent="0.25">
      <c r="O191"/>
    </row>
    <row r="192" spans="15:15" x14ac:dyDescent="0.25">
      <c r="O192"/>
    </row>
    <row r="193" spans="15:15" x14ac:dyDescent="0.25">
      <c r="O193"/>
    </row>
    <row r="194" spans="15:15" x14ac:dyDescent="0.25">
      <c r="O194"/>
    </row>
    <row r="195" spans="15:15" x14ac:dyDescent="0.25">
      <c r="O195"/>
    </row>
    <row r="196" spans="15:15" x14ac:dyDescent="0.25">
      <c r="O196"/>
    </row>
    <row r="197" spans="15:15" x14ac:dyDescent="0.25">
      <c r="O197"/>
    </row>
    <row r="198" spans="15:15" x14ac:dyDescent="0.25">
      <c r="O198"/>
    </row>
    <row r="199" spans="15:15" x14ac:dyDescent="0.25">
      <c r="O199"/>
    </row>
    <row r="200" spans="15:15" x14ac:dyDescent="0.25">
      <c r="O200"/>
    </row>
    <row r="201" spans="15:15" x14ac:dyDescent="0.25">
      <c r="O201"/>
    </row>
    <row r="202" spans="15:15" x14ac:dyDescent="0.25">
      <c r="O202"/>
    </row>
    <row r="203" spans="15:15" x14ac:dyDescent="0.25">
      <c r="O203"/>
    </row>
    <row r="204" spans="15:15" x14ac:dyDescent="0.25">
      <c r="O204"/>
    </row>
    <row r="205" spans="15:15" x14ac:dyDescent="0.25">
      <c r="O205"/>
    </row>
    <row r="206" spans="15:15" x14ac:dyDescent="0.25">
      <c r="O206"/>
    </row>
    <row r="207" spans="15:15" x14ac:dyDescent="0.25">
      <c r="O207"/>
    </row>
    <row r="208" spans="15:15" x14ac:dyDescent="0.25">
      <c r="O208"/>
    </row>
    <row r="209" spans="15:15" x14ac:dyDescent="0.25">
      <c r="O209"/>
    </row>
    <row r="210" spans="15:15" x14ac:dyDescent="0.25">
      <c r="O210"/>
    </row>
    <row r="211" spans="15:15" x14ac:dyDescent="0.25">
      <c r="O211"/>
    </row>
    <row r="212" spans="15:15" x14ac:dyDescent="0.25">
      <c r="O212"/>
    </row>
    <row r="213" spans="15:15" x14ac:dyDescent="0.25">
      <c r="O213"/>
    </row>
    <row r="214" spans="15:15" x14ac:dyDescent="0.25">
      <c r="O214"/>
    </row>
    <row r="215" spans="15:15" x14ac:dyDescent="0.25">
      <c r="O215"/>
    </row>
    <row r="216" spans="15:15" x14ac:dyDescent="0.25">
      <c r="O216"/>
    </row>
    <row r="217" spans="15:15" x14ac:dyDescent="0.25">
      <c r="O217"/>
    </row>
    <row r="218" spans="15:15" x14ac:dyDescent="0.25">
      <c r="O218"/>
    </row>
    <row r="219" spans="15:15" x14ac:dyDescent="0.25">
      <c r="O219"/>
    </row>
    <row r="220" spans="15:15" x14ac:dyDescent="0.25">
      <c r="O220"/>
    </row>
    <row r="221" spans="15:15" x14ac:dyDescent="0.25">
      <c r="O221"/>
    </row>
    <row r="222" spans="15:15" x14ac:dyDescent="0.25">
      <c r="O222"/>
    </row>
    <row r="223" spans="15:15" x14ac:dyDescent="0.25">
      <c r="O223"/>
    </row>
    <row r="224" spans="15:15" x14ac:dyDescent="0.25">
      <c r="O224"/>
    </row>
    <row r="225" spans="15:15" x14ac:dyDescent="0.25">
      <c r="O225"/>
    </row>
    <row r="226" spans="15:15" x14ac:dyDescent="0.25">
      <c r="O226"/>
    </row>
    <row r="227" spans="15:15" x14ac:dyDescent="0.25">
      <c r="O227"/>
    </row>
    <row r="228" spans="15:15" x14ac:dyDescent="0.25">
      <c r="O228"/>
    </row>
    <row r="229" spans="15:15" x14ac:dyDescent="0.25">
      <c r="O229"/>
    </row>
    <row r="230" spans="15:15" x14ac:dyDescent="0.25">
      <c r="O230"/>
    </row>
    <row r="231" spans="15:15" x14ac:dyDescent="0.25">
      <c r="O231"/>
    </row>
    <row r="232" spans="15:15" x14ac:dyDescent="0.25">
      <c r="O232"/>
    </row>
    <row r="233" spans="15:15" x14ac:dyDescent="0.25">
      <c r="O233"/>
    </row>
    <row r="234" spans="15:15" x14ac:dyDescent="0.25">
      <c r="O234"/>
    </row>
    <row r="235" spans="15:15" x14ac:dyDescent="0.25">
      <c r="O235"/>
    </row>
    <row r="236" spans="15:15" x14ac:dyDescent="0.25">
      <c r="O236"/>
    </row>
    <row r="237" spans="15:15" x14ac:dyDescent="0.25">
      <c r="O237"/>
    </row>
    <row r="238" spans="15:15" x14ac:dyDescent="0.25">
      <c r="O238"/>
    </row>
    <row r="239" spans="15:15" x14ac:dyDescent="0.25">
      <c r="O239"/>
    </row>
    <row r="240" spans="15:15" x14ac:dyDescent="0.25">
      <c r="O240"/>
    </row>
    <row r="241" spans="15:15" x14ac:dyDescent="0.25">
      <c r="O241"/>
    </row>
    <row r="242" spans="15:15" x14ac:dyDescent="0.25">
      <c r="O242"/>
    </row>
    <row r="243" spans="15:15" x14ac:dyDescent="0.25">
      <c r="O243"/>
    </row>
    <row r="244" spans="15:15" x14ac:dyDescent="0.25">
      <c r="O244"/>
    </row>
    <row r="245" spans="15:15" x14ac:dyDescent="0.25">
      <c r="O245"/>
    </row>
    <row r="246" spans="15:15" x14ac:dyDescent="0.25">
      <c r="O246"/>
    </row>
    <row r="247" spans="15:15" x14ac:dyDescent="0.25">
      <c r="O247"/>
    </row>
    <row r="248" spans="15:15" x14ac:dyDescent="0.25">
      <c r="O248"/>
    </row>
    <row r="249" spans="15:15" x14ac:dyDescent="0.25">
      <c r="O249"/>
    </row>
    <row r="250" spans="15:15" x14ac:dyDescent="0.25">
      <c r="O250"/>
    </row>
    <row r="251" spans="15:15" x14ac:dyDescent="0.25">
      <c r="O251"/>
    </row>
    <row r="252" spans="15:15" x14ac:dyDescent="0.25">
      <c r="O252"/>
    </row>
    <row r="253" spans="15:15" x14ac:dyDescent="0.25">
      <c r="O253"/>
    </row>
    <row r="254" spans="15:15" x14ac:dyDescent="0.25">
      <c r="O254"/>
    </row>
    <row r="255" spans="15:15" x14ac:dyDescent="0.25">
      <c r="O255"/>
    </row>
    <row r="256" spans="15:15" x14ac:dyDescent="0.25">
      <c r="O256"/>
    </row>
    <row r="257" spans="15:15" x14ac:dyDescent="0.25">
      <c r="O257"/>
    </row>
    <row r="258" spans="15:15" x14ac:dyDescent="0.25">
      <c r="O258"/>
    </row>
    <row r="259" spans="15:15" x14ac:dyDescent="0.25">
      <c r="O259"/>
    </row>
    <row r="260" spans="15:15" x14ac:dyDescent="0.25">
      <c r="O260"/>
    </row>
    <row r="261" spans="15:15" x14ac:dyDescent="0.25">
      <c r="O261"/>
    </row>
    <row r="262" spans="15:15" x14ac:dyDescent="0.25">
      <c r="O262"/>
    </row>
    <row r="263" spans="15:15" x14ac:dyDescent="0.25">
      <c r="O263"/>
    </row>
    <row r="264" spans="15:15" x14ac:dyDescent="0.25">
      <c r="O264"/>
    </row>
    <row r="265" spans="15:15" x14ac:dyDescent="0.25">
      <c r="O265"/>
    </row>
    <row r="266" spans="15:15" x14ac:dyDescent="0.25">
      <c r="O266"/>
    </row>
    <row r="267" spans="15:15" x14ac:dyDescent="0.25">
      <c r="O267"/>
    </row>
    <row r="268" spans="15:15" x14ac:dyDescent="0.25">
      <c r="O268"/>
    </row>
    <row r="269" spans="15:15" x14ac:dyDescent="0.25">
      <c r="O269"/>
    </row>
    <row r="270" spans="15:15" x14ac:dyDescent="0.25">
      <c r="O270"/>
    </row>
    <row r="271" spans="15:15" x14ac:dyDescent="0.25">
      <c r="O271"/>
    </row>
    <row r="272" spans="15:15" x14ac:dyDescent="0.25">
      <c r="O272"/>
    </row>
    <row r="273" spans="15:15" x14ac:dyDescent="0.25">
      <c r="O273"/>
    </row>
    <row r="274" spans="15:15" x14ac:dyDescent="0.25">
      <c r="O274"/>
    </row>
    <row r="275" spans="15:15" x14ac:dyDescent="0.25">
      <c r="O275"/>
    </row>
    <row r="276" spans="15:15" x14ac:dyDescent="0.25">
      <c r="O276"/>
    </row>
    <row r="277" spans="15:15" x14ac:dyDescent="0.25">
      <c r="O277"/>
    </row>
    <row r="278" spans="15:15" x14ac:dyDescent="0.25">
      <c r="O278"/>
    </row>
    <row r="279" spans="15:15" x14ac:dyDescent="0.25">
      <c r="O279"/>
    </row>
    <row r="280" spans="15:15" x14ac:dyDescent="0.25">
      <c r="O280"/>
    </row>
    <row r="281" spans="15:15" x14ac:dyDescent="0.25">
      <c r="O281"/>
    </row>
    <row r="282" spans="15:15" x14ac:dyDescent="0.25">
      <c r="O282"/>
    </row>
    <row r="283" spans="15:15" x14ac:dyDescent="0.25">
      <c r="O283"/>
    </row>
    <row r="284" spans="15:15" x14ac:dyDescent="0.25">
      <c r="O284"/>
    </row>
    <row r="285" spans="15:15" x14ac:dyDescent="0.25">
      <c r="O285"/>
    </row>
    <row r="286" spans="15:15" x14ac:dyDescent="0.25">
      <c r="O286"/>
    </row>
    <row r="287" spans="15:15" x14ac:dyDescent="0.25">
      <c r="O287"/>
    </row>
    <row r="288" spans="15:15" x14ac:dyDescent="0.25">
      <c r="O288"/>
    </row>
    <row r="289" spans="15:15" x14ac:dyDescent="0.25">
      <c r="O289"/>
    </row>
    <row r="290" spans="15:15" x14ac:dyDescent="0.25">
      <c r="O290"/>
    </row>
    <row r="291" spans="15:15" x14ac:dyDescent="0.25">
      <c r="O291"/>
    </row>
    <row r="292" spans="15:15" x14ac:dyDescent="0.25">
      <c r="O292"/>
    </row>
    <row r="293" spans="15:15" x14ac:dyDescent="0.25">
      <c r="O293"/>
    </row>
    <row r="294" spans="15:15" x14ac:dyDescent="0.25">
      <c r="O294"/>
    </row>
    <row r="295" spans="15:15" x14ac:dyDescent="0.25">
      <c r="O295"/>
    </row>
    <row r="296" spans="15:15" x14ac:dyDescent="0.25">
      <c r="O296"/>
    </row>
    <row r="297" spans="15:15" x14ac:dyDescent="0.25">
      <c r="O297"/>
    </row>
    <row r="298" spans="15:15" x14ac:dyDescent="0.25">
      <c r="O298"/>
    </row>
    <row r="299" spans="15:15" x14ac:dyDescent="0.25">
      <c r="O299"/>
    </row>
    <row r="300" spans="15:15" x14ac:dyDescent="0.25">
      <c r="O300"/>
    </row>
    <row r="301" spans="15:15" x14ac:dyDescent="0.25">
      <c r="O301"/>
    </row>
    <row r="302" spans="15:15" x14ac:dyDescent="0.25">
      <c r="O302"/>
    </row>
    <row r="303" spans="15:15" x14ac:dyDescent="0.25">
      <c r="O303"/>
    </row>
    <row r="304" spans="15:15" x14ac:dyDescent="0.25">
      <c r="O304"/>
    </row>
    <row r="305" spans="15:15" x14ac:dyDescent="0.25">
      <c r="O305"/>
    </row>
    <row r="306" spans="15:15" x14ac:dyDescent="0.25">
      <c r="O306"/>
    </row>
    <row r="307" spans="15:15" x14ac:dyDescent="0.25">
      <c r="O307"/>
    </row>
    <row r="308" spans="15:15" x14ac:dyDescent="0.25">
      <c r="O308"/>
    </row>
    <row r="309" spans="15:15" x14ac:dyDescent="0.25">
      <c r="O309"/>
    </row>
    <row r="310" spans="15:15" x14ac:dyDescent="0.25">
      <c r="O310"/>
    </row>
    <row r="311" spans="15:15" x14ac:dyDescent="0.25">
      <c r="O311"/>
    </row>
    <row r="312" spans="15:15" x14ac:dyDescent="0.25">
      <c r="O312"/>
    </row>
    <row r="313" spans="15:15" x14ac:dyDescent="0.25">
      <c r="O313"/>
    </row>
    <row r="314" spans="15:15" x14ac:dyDescent="0.25">
      <c r="O314"/>
    </row>
    <row r="315" spans="15:15" x14ac:dyDescent="0.25">
      <c r="O315"/>
    </row>
    <row r="316" spans="15:15" x14ac:dyDescent="0.25">
      <c r="O316"/>
    </row>
    <row r="317" spans="15:15" x14ac:dyDescent="0.25">
      <c r="O317"/>
    </row>
    <row r="318" spans="15:15" x14ac:dyDescent="0.25">
      <c r="O318"/>
    </row>
    <row r="319" spans="15:15" x14ac:dyDescent="0.25">
      <c r="O319"/>
    </row>
    <row r="320" spans="15:15" x14ac:dyDescent="0.25">
      <c r="O320"/>
    </row>
    <row r="321" spans="15:15" x14ac:dyDescent="0.25">
      <c r="O321"/>
    </row>
    <row r="322" spans="15:15" x14ac:dyDescent="0.25">
      <c r="O322"/>
    </row>
    <row r="323" spans="15:15" x14ac:dyDescent="0.25">
      <c r="O323"/>
    </row>
    <row r="324" spans="15:15" x14ac:dyDescent="0.25">
      <c r="O324"/>
    </row>
    <row r="325" spans="15:15" x14ac:dyDescent="0.25">
      <c r="O325"/>
    </row>
    <row r="326" spans="15:15" x14ac:dyDescent="0.25">
      <c r="O326"/>
    </row>
    <row r="327" spans="15:15" x14ac:dyDescent="0.25">
      <c r="O327"/>
    </row>
    <row r="328" spans="15:15" x14ac:dyDescent="0.25">
      <c r="O328"/>
    </row>
  </sheetData>
  <autoFilter ref="A10:M54" xr:uid="{015A6AFF-97B3-4497-84A6-AFF06703F5B6}"/>
  <mergeCells count="29">
    <mergeCell ref="A57:M5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51:B54"/>
    <mergeCell ref="A51:A54"/>
    <mergeCell ref="A2:M3"/>
    <mergeCell ref="A8:A9"/>
    <mergeCell ref="B8:B9"/>
    <mergeCell ref="C8:C9"/>
    <mergeCell ref="D8:H8"/>
    <mergeCell ref="I8:M8"/>
    <mergeCell ref="A11:A14"/>
    <mergeCell ref="B11:B14"/>
    <mergeCell ref="A15:A18"/>
    <mergeCell ref="B15:B18"/>
    <mergeCell ref="B47:B50"/>
  </mergeCells>
  <pageMargins left="0.11811023622047245" right="0.11811023622047245" top="0.15748031496062992" bottom="0.35433070866141736" header="0" footer="0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 2025</vt:lpstr>
      <vt:lpstr>'октябрь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Виктория Васильевна</dc:creator>
  <cp:lastModifiedBy>Светлов Виктор Викторович</cp:lastModifiedBy>
  <dcterms:created xsi:type="dcterms:W3CDTF">2024-08-26T12:10:36Z</dcterms:created>
  <dcterms:modified xsi:type="dcterms:W3CDTF">2025-11-19T10:34:27Z</dcterms:modified>
</cp:coreProperties>
</file>